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worksheets/sheet3.xml" ContentType="application/vnd.openxmlformats-officedocument.spreadsheetml.worksheet+xml"/>
  <Override PartName="/xl/charts/chart2.xml" ContentType="application/vnd.openxmlformats-officedocument.drawingml.chart+xml"/>
  <Override PartName="/xl/charts/colors1.xml" ContentType="application/vnd.ms-office.chartcolorstyle+xml"/>
  <Override PartName="/xl/charts/style1.xml" ContentType="application/vnd.ms-office.chartstyl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2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5.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8.xml" ContentType="application/vnd.openxmlformats-officedocument.spreadsheetml.worksheet+xml"/>
  <Override PartName="/xl/worksheets/sheet24.xml" ContentType="application/vnd.openxmlformats-officedocument.spreadsheetml.worksheet+xml"/>
  <Override PartName="/xl/worksheets/sheet2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32.xml" ContentType="application/vnd.openxmlformats-officedocument.spreadsheetml.worksheet+xml"/>
  <Override PartName="/xl/worksheets/sheet25.xml" ContentType="application/vnd.openxmlformats-officedocument.spreadsheetml.worksheet+xml"/>
  <Override PartName="/xl/worksheets/sheet27.xml" ContentType="application/vnd.openxmlformats-officedocument.spreadsheetml.worksheet+xml"/>
  <Override PartName="/xl/worksheets/sheet31.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30.xml" ContentType="application/vnd.openxmlformats-officedocument.spreadsheetml.worksheet+xml"/>
  <Override PartName="/xl/externalLinks/externalLink3.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TRG00029_VNIWest\VNI West modelling\Annual Outcomes Workbooks\Published\"/>
    </mc:Choice>
  </mc:AlternateContent>
  <bookViews>
    <workbookView xWindow="0" yWindow="0" windowWidth="28800" windowHeight="12160" tabRatio="928"/>
  </bookViews>
  <sheets>
    <sheet name="Cover" sheetId="494" r:id="rId1"/>
    <sheet name="Release notice" sheetId="493" r:id="rId2"/>
    <sheet name="Version notes" sheetId="2" r:id="rId3"/>
    <sheet name="Abbreviations and notes" sheetId="485" r:id="rId4"/>
    <sheet name="---Compare options---" sheetId="784" r:id="rId5"/>
    <sheet name="BaseCase_Generation" sheetId="787" r:id="rId6"/>
    <sheet name="BaseCase_Capacity" sheetId="788" r:id="rId7"/>
    <sheet name="BaseCase_VOM Cost" sheetId="495" r:id="rId8"/>
    <sheet name="BaseCase_FOM Cost" sheetId="496" r:id="rId9"/>
    <sheet name="BaseCase_Fuel Cost" sheetId="497" r:id="rId10"/>
    <sheet name="BaseCase_Build Cost" sheetId="498" r:id="rId11"/>
    <sheet name="BaseCase_REHAB Cost" sheetId="499" r:id="rId12"/>
    <sheet name="BaseCase_REZ Tx Cost" sheetId="500" r:id="rId13"/>
    <sheet name="BaseCase_USE+DSP Cost" sheetId="501" r:id="rId14"/>
    <sheet name="Option 1_Generation" sheetId="2178" r:id="rId15"/>
    <sheet name="Option 1_Capacity" sheetId="2179" r:id="rId16"/>
    <sheet name="Option 1_VOM Cost" sheetId="2180" r:id="rId17"/>
    <sheet name="Option 1_FOM Cost" sheetId="2181" r:id="rId18"/>
    <sheet name="Option 1_Fuel Cost" sheetId="2182" r:id="rId19"/>
    <sheet name="Option 1_Build Cost" sheetId="2183" r:id="rId20"/>
    <sheet name="Option 1_REHAB Cost" sheetId="2184" r:id="rId21"/>
    <sheet name="Option 1_REZ Tx Cost" sheetId="2185" r:id="rId22"/>
    <sheet name="Option 1_USE+DSP Cost" sheetId="2186" r:id="rId23"/>
    <sheet name="Option 2_Generation" sheetId="2190" r:id="rId24"/>
    <sheet name="Option 2_Capacity" sheetId="2191" r:id="rId25"/>
    <sheet name="Option 2_VOM Cost" sheetId="2192" r:id="rId26"/>
    <sheet name="Option 2_FOM Cost" sheetId="2193" r:id="rId27"/>
    <sheet name="Option 2_Fuel Cost" sheetId="2194" r:id="rId28"/>
    <sheet name="Option 2_Build Cost" sheetId="2195" r:id="rId29"/>
    <sheet name="Option 2_REHAB Cost" sheetId="2196" r:id="rId30"/>
    <sheet name="Option 2_REZ Tx Cost" sheetId="2197" r:id="rId31"/>
    <sheet name="Option 2_USE+DSP Cost" sheetId="2198" r:id="rId32"/>
  </sheets>
  <externalReferences>
    <externalReference r:id="rId33"/>
    <externalReference r:id="rId34"/>
    <externalReference r:id="rId35"/>
  </externalReferences>
  <definedNames>
    <definedName name="_xlnm._FilterDatabase" localSheetId="3" hidden="1">'Abbreviations and notes'!$A$2:$B$22</definedName>
    <definedName name="_xlnm._FilterDatabase" localSheetId="10" hidden="1">'BaseCase_Build Cost'!$A$5:$AA$5</definedName>
    <definedName name="_xlnm._FilterDatabase" localSheetId="6" hidden="1">BaseCase_Capacity!$A$5:$AA$18</definedName>
    <definedName name="_xlnm._FilterDatabase" localSheetId="8" hidden="1">'BaseCase_FOM Cost'!$A$1:$AA$5</definedName>
    <definedName name="_xlnm._FilterDatabase" localSheetId="9" hidden="1">'BaseCase_Fuel Cost'!$A$5:$AA$5</definedName>
    <definedName name="_xlnm._FilterDatabase" localSheetId="5" hidden="1">BaseCase_Generation!$A$5:$AA$18</definedName>
    <definedName name="_xlnm._FilterDatabase" localSheetId="11" hidden="1">'BaseCase_REHAB Cost'!$A$5:$AA$5</definedName>
    <definedName name="_xlnm._FilterDatabase" localSheetId="12" hidden="1">'BaseCase_REZ Tx Cost'!$A$5:$AA$5</definedName>
    <definedName name="_xlnm._FilterDatabase" localSheetId="13" hidden="1">'BaseCase_USE+DSP Cost'!$A$5:$AA$5</definedName>
    <definedName name="_xlnm._FilterDatabase" localSheetId="7" hidden="1">'BaseCase_VOM Cost'!$A$5:$AA$5</definedName>
    <definedName name="_xlnm._FilterDatabase" localSheetId="19" hidden="1">'Option 1_Build Cost'!$A$5:$AA$5</definedName>
    <definedName name="_xlnm._FilterDatabase" localSheetId="15" hidden="1">'Option 1_Capacity'!$A$5:$AA$18</definedName>
    <definedName name="_xlnm._FilterDatabase" localSheetId="17" hidden="1">'Option 1_FOM Cost'!$A$1:$AA$5</definedName>
    <definedName name="_xlnm._FilterDatabase" localSheetId="18" hidden="1">'Option 1_Fuel Cost'!$A$5:$AA$5</definedName>
    <definedName name="_xlnm._FilterDatabase" localSheetId="14" hidden="1">'Option 1_Generation'!$A$5:$AA$18</definedName>
    <definedName name="_xlnm._FilterDatabase" localSheetId="20" hidden="1">'Option 1_REHAB Cost'!$A$5:$AA$5</definedName>
    <definedName name="_xlnm._FilterDatabase" localSheetId="21" hidden="1">'Option 1_REZ Tx Cost'!$A$5:$AA$5</definedName>
    <definedName name="_xlnm._FilterDatabase" localSheetId="22" hidden="1">'Option 1_USE+DSP Cost'!$A$5:$AA$5</definedName>
    <definedName name="_xlnm._FilterDatabase" localSheetId="16" hidden="1">'Option 1_VOM Cost'!$A$5:$AA$5</definedName>
    <definedName name="_xlnm._FilterDatabase" localSheetId="28" hidden="1">'Option 2_Build Cost'!$A$5:$AA$5</definedName>
    <definedName name="_xlnm._FilterDatabase" localSheetId="24" hidden="1">'Option 2_Capacity'!$A$5:$AA$18</definedName>
    <definedName name="_xlnm._FilterDatabase" localSheetId="26" hidden="1">'Option 2_FOM Cost'!$A$1:$AA$5</definedName>
    <definedName name="_xlnm._FilterDatabase" localSheetId="27" hidden="1">'Option 2_Fuel Cost'!$A$5:$AA$5</definedName>
    <definedName name="_xlnm._FilterDatabase" localSheetId="23" hidden="1">'Option 2_Generation'!$A$5:$AA$18</definedName>
    <definedName name="_xlnm._FilterDatabase" localSheetId="29" hidden="1">'Option 2_REHAB Cost'!$A$5:$AA$5</definedName>
    <definedName name="_xlnm._FilterDatabase" localSheetId="30" hidden="1">'Option 2_REZ Tx Cost'!$A$5:$AA$5</definedName>
    <definedName name="_xlnm._FilterDatabase" localSheetId="31" hidden="1">'Option 2_USE+DSP Cost'!$A$5:$AA$5</definedName>
    <definedName name="_xlnm._FilterDatabase" localSheetId="25" hidden="1">'Option 2_VOM Cost'!$A$5:$AA$5</definedName>
    <definedName name="asd">'[1]M27_30_REZ Tx Cost'!$C$9:$W$9</definedName>
    <definedName name="asdf">'[1]M27_30_SyncCon Cost'!$C$5:$W$5</definedName>
    <definedName name="AsGen">[2]Macro!$U$6</definedName>
    <definedName name="BaseCase_NEM_Build" localSheetId="6">#REF!</definedName>
    <definedName name="BaseCase_NEM_Build" localSheetId="5">#REF!</definedName>
    <definedName name="BaseCase_NEM_Build" localSheetId="15">#REF!</definedName>
    <definedName name="BaseCase_NEM_Build" localSheetId="14">#REF!</definedName>
    <definedName name="BaseCase_NEM_Build" localSheetId="24">#REF!</definedName>
    <definedName name="BaseCase_NEM_Build" localSheetId="23">#REF!</definedName>
    <definedName name="BaseCase_NEM_DSP" localSheetId="6">#REF!</definedName>
    <definedName name="BaseCase_NEM_DSP" localSheetId="5">#REF!</definedName>
    <definedName name="BaseCase_NEM_DSP" localSheetId="15">#REF!</definedName>
    <definedName name="BaseCase_NEM_DSP" localSheetId="14">#REF!</definedName>
    <definedName name="BaseCase_NEM_DSP" localSheetId="24">#REF!</definedName>
    <definedName name="BaseCase_NEM_DSP" localSheetId="23">#REF!</definedName>
    <definedName name="BaseCase_NEM_DSP1">'[1]BaseCase_USE+DSP Cost'!$C$9:$W$9</definedName>
    <definedName name="BaseCase_NEM_FOM" localSheetId="6">#REF!</definedName>
    <definedName name="BaseCase_NEM_FOM" localSheetId="5">#REF!</definedName>
    <definedName name="BaseCase_NEM_FOM" localSheetId="15">#REF!</definedName>
    <definedName name="BaseCase_NEM_FOM" localSheetId="14">#REF!</definedName>
    <definedName name="BaseCase_NEM_FOM" localSheetId="24">#REF!</definedName>
    <definedName name="BaseCase_NEM_FOM" localSheetId="23">#REF!</definedName>
    <definedName name="BaseCase_NEM_Fuel" localSheetId="6">#REF!</definedName>
    <definedName name="BaseCase_NEM_Fuel" localSheetId="5">#REF!</definedName>
    <definedName name="BaseCase_NEM_Fuel" localSheetId="15">#REF!</definedName>
    <definedName name="BaseCase_NEM_Fuel" localSheetId="14">#REF!</definedName>
    <definedName name="BaseCase_NEM_Fuel" localSheetId="24">#REF!</definedName>
    <definedName name="BaseCase_NEM_Fuel" localSheetId="23">#REF!</definedName>
    <definedName name="BaseCase_NEM_REHAB" localSheetId="6">#REF!</definedName>
    <definedName name="BaseCase_NEM_REHAB" localSheetId="5">#REF!</definedName>
    <definedName name="BaseCase_NEM_REHAB" localSheetId="15">#REF!</definedName>
    <definedName name="BaseCase_NEM_REHAB" localSheetId="14">#REF!</definedName>
    <definedName name="BaseCase_NEM_REHAB" localSheetId="24">#REF!</definedName>
    <definedName name="BaseCase_NEM_REHAB" localSheetId="23">#REF!</definedName>
    <definedName name="BaseCase_NEM_REZ" localSheetId="6">#REF!</definedName>
    <definedName name="BaseCase_NEM_REZ" localSheetId="5">#REF!</definedName>
    <definedName name="BaseCase_NEM_REZ" localSheetId="15">#REF!</definedName>
    <definedName name="BaseCase_NEM_REZ" localSheetId="14">#REF!</definedName>
    <definedName name="BaseCase_NEM_REZ" localSheetId="24">#REF!</definedName>
    <definedName name="BaseCase_NEM_REZ" localSheetId="23">#REF!</definedName>
    <definedName name="BaseCase_NEM_SyncCon" localSheetId="6">#REF!</definedName>
    <definedName name="BaseCase_NEM_SyncCon" localSheetId="5">#REF!</definedName>
    <definedName name="BaseCase_NEM_SyncCon" localSheetId="15">#REF!</definedName>
    <definedName name="BaseCase_NEM_SyncCon" localSheetId="14">#REF!</definedName>
    <definedName name="BaseCase_NEM_SyncCon" localSheetId="24">#REF!</definedName>
    <definedName name="BaseCase_NEM_SyncCon" localSheetId="23">#REF!</definedName>
    <definedName name="BaseCase_NEM_VOM" localSheetId="6">#REF!</definedName>
    <definedName name="BaseCase_NEM_VOM" localSheetId="5">#REF!</definedName>
    <definedName name="BaseCase_NEM_VOM" localSheetId="15">#REF!</definedName>
    <definedName name="BaseCase_NEM_VOM" localSheetId="14">#REF!</definedName>
    <definedName name="BaseCase_NEM_VOM" localSheetId="24">#REF!</definedName>
    <definedName name="BaseCase_NEM_VOM" localSheetId="23">#REF!</definedName>
    <definedName name="CaseNames">[2]Macro!$D$3:$D$16</definedName>
    <definedName name="CompareCases1">[2]Macro!$B$18:$B$25</definedName>
    <definedName name="Count">#REF!</definedName>
    <definedName name="d">'[1]BaseCase_REZ Tx Cost'!$C$9:$W$9</definedName>
    <definedName name="DurationSkip">[2]Macro!$B$34</definedName>
    <definedName name="e">'[3]BaseCase_USE+DSP Cost'!$C$9:$W$9</definedName>
    <definedName name="EndYear">[2]Macro!$B$28</definedName>
    <definedName name="Existing">[2]Macro!$Z$9</definedName>
    <definedName name="f">'[1]BaseCase_SyncCon Cost'!$C$5:$W$5</definedName>
    <definedName name="FilesToCopy">[2]Macro!$B$47:$B$67</definedName>
    <definedName name="Folders">[2]Macro!$B$3:$B$16</definedName>
    <definedName name="Inflation">[2]Macro!$B$29</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42419.6529050926</definedName>
    <definedName name="IQ_NAMES_REVISION_DATE__1" hidden="1">42118.6535879629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27_30_NEM_Build" localSheetId="6">#REF!</definedName>
    <definedName name="M27_30_NEM_Build" localSheetId="5">#REF!</definedName>
    <definedName name="M27_30_NEM_Build" localSheetId="15">#REF!</definedName>
    <definedName name="M27_30_NEM_Build" localSheetId="14">#REF!</definedName>
    <definedName name="M27_30_NEM_Build" localSheetId="24">#REF!</definedName>
    <definedName name="M27_30_NEM_Build" localSheetId="23">#REF!</definedName>
    <definedName name="M27_30_NEM_DSP" localSheetId="6">#REF!</definedName>
    <definedName name="M27_30_NEM_DSP" localSheetId="5">#REF!</definedName>
    <definedName name="M27_30_NEM_DSP" localSheetId="15">#REF!</definedName>
    <definedName name="M27_30_NEM_DSP" localSheetId="14">#REF!</definedName>
    <definedName name="M27_30_NEM_DSP" localSheetId="24">#REF!</definedName>
    <definedName name="M27_30_NEM_DSP" localSheetId="23">#REF!</definedName>
    <definedName name="M27_30_NEM_FOM" localSheetId="6">#REF!</definedName>
    <definedName name="M27_30_NEM_FOM" localSheetId="5">#REF!</definedName>
    <definedName name="M27_30_NEM_FOM" localSheetId="15">#REF!</definedName>
    <definedName name="M27_30_NEM_FOM" localSheetId="14">#REF!</definedName>
    <definedName name="M27_30_NEM_FOM" localSheetId="24">#REF!</definedName>
    <definedName name="M27_30_NEM_FOM" localSheetId="23">#REF!</definedName>
    <definedName name="M27_30_NEM_Fuel" localSheetId="6">#REF!</definedName>
    <definedName name="M27_30_NEM_Fuel" localSheetId="5">#REF!</definedName>
    <definedName name="M27_30_NEM_Fuel" localSheetId="15">#REF!</definedName>
    <definedName name="M27_30_NEM_Fuel" localSheetId="14">#REF!</definedName>
    <definedName name="M27_30_NEM_Fuel" localSheetId="24">#REF!</definedName>
    <definedName name="M27_30_NEM_Fuel" localSheetId="23">#REF!</definedName>
    <definedName name="M27_30_NEM_REHAB" localSheetId="6">#REF!</definedName>
    <definedName name="M27_30_NEM_REHAB" localSheetId="5">#REF!</definedName>
    <definedName name="M27_30_NEM_REHAB" localSheetId="15">#REF!</definedName>
    <definedName name="M27_30_NEM_REHAB" localSheetId="14">#REF!</definedName>
    <definedName name="M27_30_NEM_REHAB" localSheetId="24">#REF!</definedName>
    <definedName name="M27_30_NEM_REHAB" localSheetId="23">#REF!</definedName>
    <definedName name="M27_30_NEM_REZ" localSheetId="6">#REF!</definedName>
    <definedName name="M27_30_NEM_REZ" localSheetId="5">#REF!</definedName>
    <definedName name="M27_30_NEM_REZ" localSheetId="15">#REF!</definedName>
    <definedName name="M27_30_NEM_REZ" localSheetId="14">#REF!</definedName>
    <definedName name="M27_30_NEM_REZ" localSheetId="24">#REF!</definedName>
    <definedName name="M27_30_NEM_REZ" localSheetId="23">#REF!</definedName>
    <definedName name="M27_30_NEM_SyncCon" localSheetId="6">#REF!</definedName>
    <definedName name="M27_30_NEM_SyncCon" localSheetId="5">#REF!</definedName>
    <definedName name="M27_30_NEM_SyncCon" localSheetId="15">#REF!</definedName>
    <definedName name="M27_30_NEM_SyncCon" localSheetId="14">#REF!</definedName>
    <definedName name="M27_30_NEM_SyncCon" localSheetId="24">#REF!</definedName>
    <definedName name="M27_30_NEM_SyncCon" localSheetId="23">#REF!</definedName>
    <definedName name="M27_30_NEM_VOM" localSheetId="6">#REF!</definedName>
    <definedName name="M27_30_NEM_VOM" localSheetId="5">#REF!</definedName>
    <definedName name="M27_30_NEM_VOM" localSheetId="15">#REF!</definedName>
    <definedName name="M27_30_NEM_VOM" localSheetId="14">#REF!</definedName>
    <definedName name="M27_30_NEM_VOM" localSheetId="24">#REF!</definedName>
    <definedName name="M27_30_NEM_VOM" localSheetId="23">#REF!</definedName>
    <definedName name="NE">[2]Macro!$AA$9</definedName>
    <definedName name="NEM_Links">[2]Macro!$G$5:$G$14</definedName>
    <definedName name="NEMNodes">[2]Macro!$K$5:$K$10</definedName>
    <definedName name="NEMorSWIS">[2]Macro!$B$31</definedName>
    <definedName name="NEMRegions">[2]Macro!$J$5:$J$10</definedName>
    <definedName name="NEMREZs">[2]Macro!$L$5:$L$39</definedName>
    <definedName name="NodeDisplay">[2]Macro!$K$3</definedName>
    <definedName name="NPVasof">[2]Macro!$B$33</definedName>
    <definedName name="REZDisplay">[2]Macro!$L$3</definedName>
    <definedName name="RooftopPV">[2]Macro!$W$4</definedName>
    <definedName name="SentOut">[2]Macro!$U$7</definedName>
    <definedName name="sfdg">'[1]M27_30_USE+DSP Cost'!$C$9:$W$9</definedName>
    <definedName name="StartYear1">'[1]!!DELETE ME!! - Data checks'!$A$5</definedName>
    <definedName name="TimePerYear">[2]Macro!$B$36</definedName>
    <definedName name="Timestep">[2]Macro!$B$30</definedName>
    <definedName name="Tol">[2]Macro!$B$32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47" i="784" l="1"/>
  <c r="AF47" i="784"/>
  <c r="AE47" i="784"/>
  <c r="AD47" i="784"/>
  <c r="AC47" i="784"/>
  <c r="AB47" i="784"/>
  <c r="AA47" i="784"/>
  <c r="Z47" i="784"/>
  <c r="Y47" i="784"/>
  <c r="X47" i="784"/>
  <c r="W47" i="784"/>
  <c r="V47" i="784"/>
  <c r="U47" i="784"/>
  <c r="T47" i="784"/>
  <c r="S47" i="784"/>
  <c r="R47" i="784"/>
  <c r="Q47" i="784"/>
  <c r="P47" i="784"/>
  <c r="O47" i="784"/>
  <c r="N47" i="784"/>
  <c r="M47" i="784"/>
  <c r="L47" i="784"/>
  <c r="K47" i="784"/>
  <c r="J47" i="784"/>
  <c r="I47" i="784"/>
  <c r="A44" i="784"/>
  <c r="AG25" i="784"/>
  <c r="AF25" i="784"/>
  <c r="AE25" i="784"/>
  <c r="AD25" i="784"/>
  <c r="AC25" i="784"/>
  <c r="AB25" i="784"/>
  <c r="AA25" i="784"/>
  <c r="Z25" i="784"/>
  <c r="Y25" i="784"/>
  <c r="X25" i="784"/>
  <c r="W25" i="784"/>
  <c r="V25" i="784"/>
  <c r="U25" i="784"/>
  <c r="T25" i="784"/>
  <c r="S25" i="784"/>
  <c r="R25" i="784"/>
  <c r="Q25" i="784"/>
  <c r="P25" i="784"/>
  <c r="O25" i="784"/>
  <c r="N25" i="784"/>
  <c r="M25" i="784"/>
  <c r="L25" i="784"/>
  <c r="K25" i="784"/>
  <c r="J25" i="784"/>
  <c r="I25" i="784"/>
  <c r="A22" i="784"/>
  <c r="E15" i="784"/>
  <c r="E14" i="784"/>
  <c r="E13" i="784"/>
  <c r="E11" i="784"/>
  <c r="E10" i="784"/>
  <c r="E9" i="784"/>
  <c r="E8" i="784"/>
  <c r="A3" i="784"/>
  <c r="J1" i="784"/>
  <c r="I13" i="784"/>
  <c r="I12" i="784"/>
  <c r="I61" i="784"/>
  <c r="J13" i="784"/>
  <c r="I53" i="784"/>
  <c r="I63" i="784"/>
  <c r="J52" i="784"/>
  <c r="I49" i="784"/>
  <c r="I52" i="784"/>
  <c r="J41" i="784"/>
  <c r="K1" i="784" l="1"/>
  <c r="J62" i="784"/>
  <c r="J54" i="784"/>
  <c r="I54" i="784"/>
  <c r="J49" i="784"/>
  <c r="J59" i="784"/>
  <c r="I41" i="784"/>
  <c r="I50" i="784"/>
  <c r="I55" i="784"/>
  <c r="I62" i="784"/>
  <c r="J53" i="784"/>
  <c r="J51" i="784"/>
  <c r="J58" i="784"/>
  <c r="J57" i="784"/>
  <c r="I35" i="784"/>
  <c r="J61" i="784"/>
  <c r="J55" i="784"/>
  <c r="I57" i="784"/>
  <c r="J63" i="784"/>
  <c r="J56" i="784"/>
  <c r="I59" i="784"/>
  <c r="I51" i="784"/>
  <c r="J48" i="784"/>
  <c r="J50" i="784"/>
  <c r="J12" i="784"/>
  <c r="I58" i="784"/>
  <c r="I48" i="784"/>
  <c r="I56" i="784"/>
  <c r="L1" i="784" l="1"/>
  <c r="K50" i="784"/>
  <c r="J31" i="784"/>
  <c r="I33" i="784"/>
  <c r="I10" i="784"/>
  <c r="J29" i="784"/>
  <c r="J26" i="784"/>
  <c r="I37" i="784"/>
  <c r="J36" i="784"/>
  <c r="K39" i="784"/>
  <c r="J28" i="784"/>
  <c r="I26" i="784"/>
  <c r="K41" i="784"/>
  <c r="K62" i="784"/>
  <c r="K29" i="784"/>
  <c r="I8" i="784"/>
  <c r="J34" i="784"/>
  <c r="J11" i="784"/>
  <c r="K59" i="784"/>
  <c r="K27" i="784"/>
  <c r="K63" i="784"/>
  <c r="K32" i="784"/>
  <c r="J39" i="784"/>
  <c r="K12" i="784"/>
  <c r="K57" i="784"/>
  <c r="K34" i="784"/>
  <c r="K54" i="784"/>
  <c r="K58" i="784"/>
  <c r="K61" i="784"/>
  <c r="J33" i="784"/>
  <c r="J30" i="784"/>
  <c r="K40" i="784"/>
  <c r="K9" i="784"/>
  <c r="K51" i="784"/>
  <c r="I29" i="784"/>
  <c r="K53" i="784"/>
  <c r="I11" i="784"/>
  <c r="I31" i="784"/>
  <c r="I9" i="784"/>
  <c r="J7" i="784"/>
  <c r="I36" i="784"/>
  <c r="K30" i="784"/>
  <c r="I30" i="784"/>
  <c r="I34" i="784"/>
  <c r="J10" i="784"/>
  <c r="J32" i="784"/>
  <c r="K11" i="784"/>
  <c r="K8" i="784"/>
  <c r="K7" i="784"/>
  <c r="K55" i="784"/>
  <c r="K35" i="784"/>
  <c r="K37" i="784"/>
  <c r="K33" i="784"/>
  <c r="J35" i="784"/>
  <c r="I7" i="784"/>
  <c r="K13" i="784"/>
  <c r="K26" i="784"/>
  <c r="K28" i="784"/>
  <c r="K48" i="784"/>
  <c r="I40" i="784"/>
  <c r="K10" i="784"/>
  <c r="J40" i="784"/>
  <c r="K56" i="784"/>
  <c r="K36" i="784"/>
  <c r="I28" i="784"/>
  <c r="K31" i="784"/>
  <c r="K52" i="784"/>
  <c r="J9" i="784"/>
  <c r="I39" i="784"/>
  <c r="J37" i="784"/>
  <c r="K49" i="784"/>
  <c r="J27" i="784"/>
  <c r="I27" i="784"/>
  <c r="J8" i="784"/>
  <c r="I32" i="784"/>
  <c r="I14" i="784" l="1"/>
  <c r="J14" i="784" s="1"/>
  <c r="K14" i="784" s="1"/>
  <c r="M1" i="784"/>
  <c r="L39" i="784"/>
  <c r="L34" i="784"/>
  <c r="L13" i="784"/>
  <c r="L52" i="784"/>
  <c r="L8" i="784"/>
  <c r="L58" i="784"/>
  <c r="L36" i="784"/>
  <c r="L57" i="784"/>
  <c r="L54" i="784"/>
  <c r="L41" i="784"/>
  <c r="L29" i="784"/>
  <c r="L35" i="784"/>
  <c r="L48" i="784"/>
  <c r="L27" i="784"/>
  <c r="L55" i="784"/>
  <c r="L32" i="784"/>
  <c r="L33" i="784"/>
  <c r="L11" i="784"/>
  <c r="L61" i="784"/>
  <c r="L10" i="784"/>
  <c r="L12" i="784"/>
  <c r="L50" i="784"/>
  <c r="L28" i="784"/>
  <c r="L31" i="784"/>
  <c r="L26" i="784"/>
  <c r="L56" i="784"/>
  <c r="L62" i="784"/>
  <c r="L30" i="784"/>
  <c r="L51" i="784"/>
  <c r="L37" i="784"/>
  <c r="L59" i="784"/>
  <c r="L53" i="784"/>
  <c r="L7" i="784"/>
  <c r="L9" i="784"/>
  <c r="L40" i="784"/>
  <c r="L49" i="784"/>
  <c r="L63" i="784"/>
  <c r="L14" i="784" l="1"/>
  <c r="N1" i="784"/>
  <c r="M30" i="784"/>
  <c r="M57" i="784"/>
  <c r="M63" i="784"/>
  <c r="M10" i="784"/>
  <c r="M41" i="784"/>
  <c r="M36" i="784"/>
  <c r="M12" i="784"/>
  <c r="M59" i="784"/>
  <c r="M53" i="784"/>
  <c r="M26" i="784"/>
  <c r="M50" i="784"/>
  <c r="M32" i="784"/>
  <c r="M11" i="784"/>
  <c r="M37" i="784"/>
  <c r="M34" i="784"/>
  <c r="M55" i="784"/>
  <c r="M29" i="784"/>
  <c r="M7" i="784"/>
  <c r="M54" i="784"/>
  <c r="M35" i="784"/>
  <c r="M62" i="784"/>
  <c r="M8" i="784"/>
  <c r="M48" i="784"/>
  <c r="M40" i="784"/>
  <c r="M61" i="784"/>
  <c r="M28" i="784"/>
  <c r="M31" i="784"/>
  <c r="M51" i="784"/>
  <c r="M58" i="784"/>
  <c r="M39" i="784"/>
  <c r="M56" i="784"/>
  <c r="M9" i="784"/>
  <c r="M33" i="784"/>
  <c r="M13" i="784"/>
  <c r="M52" i="784"/>
  <c r="M49" i="784"/>
  <c r="M27" i="784"/>
  <c r="M14" i="784" l="1"/>
  <c r="O1" i="784"/>
  <c r="N50" i="784"/>
  <c r="N33" i="784"/>
  <c r="N41" i="784"/>
  <c r="N9" i="784"/>
  <c r="N32" i="784"/>
  <c r="N53" i="784"/>
  <c r="N30" i="784"/>
  <c r="N35" i="784"/>
  <c r="N39" i="784"/>
  <c r="N34" i="784"/>
  <c r="N12" i="784"/>
  <c r="N11" i="784"/>
  <c r="N37" i="784"/>
  <c r="N58" i="784"/>
  <c r="N63" i="784"/>
  <c r="N57" i="784"/>
  <c r="N26" i="784"/>
  <c r="N29" i="784"/>
  <c r="N13" i="784"/>
  <c r="N52" i="784"/>
  <c r="N28" i="784"/>
  <c r="N36" i="784"/>
  <c r="N55" i="784"/>
  <c r="N61" i="784"/>
  <c r="N51" i="784"/>
  <c r="N56" i="784"/>
  <c r="N31" i="784"/>
  <c r="N48" i="784"/>
  <c r="N62" i="784"/>
  <c r="N59" i="784"/>
  <c r="N49" i="784"/>
  <c r="N40" i="784"/>
  <c r="N10" i="784"/>
  <c r="N27" i="784"/>
  <c r="N54" i="784"/>
  <c r="N7" i="784"/>
  <c r="N8" i="784"/>
  <c r="N14" i="784" l="1"/>
  <c r="P1" i="784"/>
  <c r="O8" i="784"/>
  <c r="O40" i="784"/>
  <c r="O13" i="784"/>
  <c r="O37" i="784"/>
  <c r="O27" i="784"/>
  <c r="O48" i="784"/>
  <c r="O39" i="784"/>
  <c r="O34" i="784"/>
  <c r="O56" i="784"/>
  <c r="O11" i="784"/>
  <c r="O52" i="784"/>
  <c r="O54" i="784"/>
  <c r="O9" i="784"/>
  <c r="O32" i="784"/>
  <c r="O55" i="784"/>
  <c r="O41" i="784"/>
  <c r="O62" i="784"/>
  <c r="O36" i="784"/>
  <c r="O7" i="784"/>
  <c r="O51" i="784"/>
  <c r="O59" i="784"/>
  <c r="O29" i="784"/>
  <c r="O61" i="784"/>
  <c r="O53" i="784"/>
  <c r="O49" i="784"/>
  <c r="O57" i="784"/>
  <c r="O63" i="784"/>
  <c r="O30" i="784"/>
  <c r="O31" i="784"/>
  <c r="O58" i="784"/>
  <c r="O26" i="784"/>
  <c r="O50" i="784"/>
  <c r="O10" i="784"/>
  <c r="O35" i="784"/>
  <c r="O28" i="784"/>
  <c r="O12" i="784"/>
  <c r="O33" i="784"/>
  <c r="O14" i="784" l="1"/>
  <c r="Q1" i="784"/>
  <c r="P58" i="784"/>
  <c r="P9" i="784"/>
  <c r="P62" i="784"/>
  <c r="P63" i="784"/>
  <c r="P31" i="784"/>
  <c r="P29" i="784"/>
  <c r="P26" i="784"/>
  <c r="P40" i="784"/>
  <c r="P37" i="784"/>
  <c r="P11" i="784"/>
  <c r="P12" i="784"/>
  <c r="P27" i="784"/>
  <c r="P30" i="784"/>
  <c r="P59" i="784"/>
  <c r="P7" i="784"/>
  <c r="P13" i="784"/>
  <c r="P34" i="784"/>
  <c r="P55" i="784"/>
  <c r="P52" i="784"/>
  <c r="P50" i="784"/>
  <c r="P39" i="784"/>
  <c r="P36" i="784"/>
  <c r="P8" i="784"/>
  <c r="P32" i="784"/>
  <c r="P33" i="784"/>
  <c r="P49" i="784"/>
  <c r="P51" i="784"/>
  <c r="P48" i="784"/>
  <c r="P56" i="784"/>
  <c r="P61" i="784"/>
  <c r="P28" i="784"/>
  <c r="P54" i="784"/>
  <c r="P10" i="784"/>
  <c r="P41" i="784"/>
  <c r="P53" i="784"/>
  <c r="P35" i="784"/>
  <c r="P57" i="784"/>
  <c r="P14" i="784" l="1"/>
  <c r="R1" i="784"/>
  <c r="Q8" i="784"/>
  <c r="Q34" i="784"/>
  <c r="Q52" i="784"/>
  <c r="Q56" i="784"/>
  <c r="Q57" i="784"/>
  <c r="Q12" i="784"/>
  <c r="Q36" i="784"/>
  <c r="Q11" i="784"/>
  <c r="Q26" i="784"/>
  <c r="Q55" i="784"/>
  <c r="Q29" i="784"/>
  <c r="Q31" i="784"/>
  <c r="Q51" i="784"/>
  <c r="Q41" i="784"/>
  <c r="Q33" i="784"/>
  <c r="Q39" i="784"/>
  <c r="Q48" i="784"/>
  <c r="Q59" i="784"/>
  <c r="Q62" i="784"/>
  <c r="Q58" i="784"/>
  <c r="Q9" i="784"/>
  <c r="Q27" i="784"/>
  <c r="Q10" i="784"/>
  <c r="Q30" i="784"/>
  <c r="Q32" i="784"/>
  <c r="Q50" i="784"/>
  <c r="Q7" i="784"/>
  <c r="Q61" i="784"/>
  <c r="Q54" i="784"/>
  <c r="Q49" i="784"/>
  <c r="Q40" i="784"/>
  <c r="Q28" i="784"/>
  <c r="Q13" i="784"/>
  <c r="Q63" i="784"/>
  <c r="Q53" i="784"/>
  <c r="Q35" i="784"/>
  <c r="Q37" i="784"/>
  <c r="Q14" i="784" l="1"/>
  <c r="S1" i="784"/>
  <c r="R10" i="784"/>
  <c r="R40" i="784"/>
  <c r="R53" i="784"/>
  <c r="R48" i="784"/>
  <c r="R35" i="784"/>
  <c r="R8" i="784"/>
  <c r="R7" i="784"/>
  <c r="R33" i="784"/>
  <c r="R55" i="784"/>
  <c r="R9" i="784"/>
  <c r="R34" i="784"/>
  <c r="R26" i="784"/>
  <c r="R56" i="784"/>
  <c r="R59" i="784"/>
  <c r="R12" i="784"/>
  <c r="R52" i="784"/>
  <c r="R32" i="784"/>
  <c r="R63" i="784"/>
  <c r="R11" i="784"/>
  <c r="R62" i="784"/>
  <c r="R50" i="784"/>
  <c r="R36" i="784"/>
  <c r="R31" i="784"/>
  <c r="R28" i="784"/>
  <c r="R41" i="784"/>
  <c r="R51" i="784"/>
  <c r="R57" i="784"/>
  <c r="R27" i="784"/>
  <c r="R49" i="784"/>
  <c r="R37" i="784"/>
  <c r="R39" i="784"/>
  <c r="R13" i="784"/>
  <c r="R54" i="784"/>
  <c r="R29" i="784"/>
  <c r="R30" i="784"/>
  <c r="R61" i="784"/>
  <c r="R58" i="784"/>
  <c r="R14" i="784" l="1"/>
  <c r="T1" i="784"/>
  <c r="S41" i="784"/>
  <c r="S33" i="784"/>
  <c r="S28" i="784"/>
  <c r="S54" i="784"/>
  <c r="S51" i="784"/>
  <c r="S11" i="784"/>
  <c r="S31" i="784"/>
  <c r="S13" i="784"/>
  <c r="S61" i="784"/>
  <c r="S56" i="784"/>
  <c r="S10" i="784"/>
  <c r="S29" i="784"/>
  <c r="S39" i="784"/>
  <c r="S26" i="784"/>
  <c r="S57" i="784"/>
  <c r="S27" i="784"/>
  <c r="S55" i="784"/>
  <c r="S58" i="784"/>
  <c r="S62" i="784"/>
  <c r="S63" i="784"/>
  <c r="S59" i="784"/>
  <c r="S9" i="784"/>
  <c r="S30" i="784"/>
  <c r="S8" i="784"/>
  <c r="S34" i="784"/>
  <c r="S12" i="784"/>
  <c r="S32" i="784"/>
  <c r="S50" i="784"/>
  <c r="S35" i="784"/>
  <c r="S40" i="784"/>
  <c r="S48" i="784"/>
  <c r="S36" i="784"/>
  <c r="S37" i="784"/>
  <c r="S49" i="784"/>
  <c r="S53" i="784"/>
  <c r="S7" i="784"/>
  <c r="S52" i="784"/>
  <c r="S14" i="784" l="1"/>
  <c r="U1" i="784"/>
  <c r="T55" i="784"/>
  <c r="T53" i="784"/>
  <c r="T59" i="784"/>
  <c r="T13" i="784"/>
  <c r="T58" i="784"/>
  <c r="T57" i="784"/>
  <c r="T10" i="784"/>
  <c r="T40" i="784"/>
  <c r="T11" i="784"/>
  <c r="T51" i="784"/>
  <c r="T32" i="784"/>
  <c r="T33" i="784"/>
  <c r="T39" i="784"/>
  <c r="T63" i="784"/>
  <c r="T56" i="784"/>
  <c r="T27" i="784"/>
  <c r="T29" i="784"/>
  <c r="T34" i="784"/>
  <c r="T54" i="784"/>
  <c r="T9" i="784"/>
  <c r="T41" i="784"/>
  <c r="T36" i="784"/>
  <c r="T31" i="784"/>
  <c r="T49" i="784"/>
  <c r="T50" i="784"/>
  <c r="T7" i="784"/>
  <c r="T26" i="784"/>
  <c r="T12" i="784"/>
  <c r="T30" i="784"/>
  <c r="T61" i="784"/>
  <c r="T52" i="784"/>
  <c r="T37" i="784"/>
  <c r="T8" i="784"/>
  <c r="T35" i="784"/>
  <c r="T28" i="784"/>
  <c r="T62" i="784"/>
  <c r="T48" i="784"/>
  <c r="T14" i="784" l="1"/>
  <c r="V1" i="784"/>
  <c r="U33" i="784"/>
  <c r="U55" i="784"/>
  <c r="U57" i="784"/>
  <c r="U9" i="784"/>
  <c r="U49" i="784"/>
  <c r="U30" i="784"/>
  <c r="U63" i="784"/>
  <c r="U8" i="784"/>
  <c r="U27" i="784"/>
  <c r="U37" i="784"/>
  <c r="U39" i="784"/>
  <c r="U28" i="784"/>
  <c r="U35" i="784"/>
  <c r="U36" i="784"/>
  <c r="U10" i="784"/>
  <c r="U53" i="784"/>
  <c r="U26" i="784"/>
  <c r="U29" i="784"/>
  <c r="U62" i="784"/>
  <c r="U13" i="784"/>
  <c r="U56" i="784"/>
  <c r="U54" i="784"/>
  <c r="U51" i="784"/>
  <c r="U32" i="784"/>
  <c r="U31" i="784"/>
  <c r="U40" i="784"/>
  <c r="U11" i="784"/>
  <c r="U41" i="784"/>
  <c r="U58" i="784"/>
  <c r="U52" i="784"/>
  <c r="U7" i="784"/>
  <c r="U12" i="784"/>
  <c r="U48" i="784"/>
  <c r="U50" i="784"/>
  <c r="U34" i="784"/>
  <c r="U61" i="784"/>
  <c r="U59" i="784"/>
  <c r="U14" i="784" l="1"/>
  <c r="W1" i="784"/>
  <c r="V32" i="784"/>
  <c r="V13" i="784"/>
  <c r="V9" i="784"/>
  <c r="V34" i="784"/>
  <c r="V48" i="784"/>
  <c r="V62" i="784"/>
  <c r="V61" i="784"/>
  <c r="V59" i="784"/>
  <c r="V41" i="784"/>
  <c r="V54" i="784"/>
  <c r="V27" i="784"/>
  <c r="V40" i="784"/>
  <c r="V56" i="784"/>
  <c r="V52" i="784"/>
  <c r="V58" i="784"/>
  <c r="V53" i="784"/>
  <c r="V26" i="784"/>
  <c r="V36" i="784"/>
  <c r="V37" i="784"/>
  <c r="V51" i="784"/>
  <c r="V11" i="784"/>
  <c r="V57" i="784"/>
  <c r="V63" i="784"/>
  <c r="V50" i="784"/>
  <c r="V28" i="784"/>
  <c r="V7" i="784"/>
  <c r="V39" i="784"/>
  <c r="V8" i="784"/>
  <c r="V49" i="784"/>
  <c r="V35" i="784"/>
  <c r="V10" i="784"/>
  <c r="V29" i="784"/>
  <c r="V12" i="784"/>
  <c r="V31" i="784"/>
  <c r="V55" i="784"/>
  <c r="V33" i="784"/>
  <c r="V30" i="784"/>
  <c r="V14" i="784" l="1"/>
  <c r="X1" i="784"/>
  <c r="W49" i="784"/>
  <c r="W55" i="784"/>
  <c r="W39" i="784"/>
  <c r="W26" i="784"/>
  <c r="W56" i="784"/>
  <c r="W7" i="784"/>
  <c r="W50" i="784"/>
  <c r="W11" i="784"/>
  <c r="W12" i="784"/>
  <c r="W8" i="784"/>
  <c r="W32" i="784"/>
  <c r="W30" i="784"/>
  <c r="W51" i="784"/>
  <c r="W10" i="784"/>
  <c r="W28" i="784"/>
  <c r="W54" i="784"/>
  <c r="W61" i="784"/>
  <c r="W29" i="784"/>
  <c r="W52" i="784"/>
  <c r="W37" i="784"/>
  <c r="W33" i="784"/>
  <c r="W63" i="784"/>
  <c r="W57" i="784"/>
  <c r="W58" i="784"/>
  <c r="W53" i="784"/>
  <c r="W34" i="784"/>
  <c r="W40" i="784"/>
  <c r="W13" i="784"/>
  <c r="W62" i="784"/>
  <c r="W31" i="784"/>
  <c r="W59" i="784"/>
  <c r="W41" i="784"/>
  <c r="W27" i="784"/>
  <c r="W36" i="784"/>
  <c r="W48" i="784"/>
  <c r="W35" i="784"/>
  <c r="W9" i="784"/>
  <c r="W14" i="784" l="1"/>
  <c r="Y1" i="784"/>
  <c r="X50" i="784"/>
  <c r="X37" i="784"/>
  <c r="X41" i="784"/>
  <c r="X8" i="784"/>
  <c r="X52" i="784"/>
  <c r="X11" i="784"/>
  <c r="X59" i="784"/>
  <c r="X51" i="784"/>
  <c r="X26" i="784"/>
  <c r="X13" i="784"/>
  <c r="X54" i="784"/>
  <c r="X61" i="784"/>
  <c r="X32" i="784"/>
  <c r="X49" i="784"/>
  <c r="X12" i="784"/>
  <c r="X62" i="784"/>
  <c r="X27" i="784"/>
  <c r="X63" i="784"/>
  <c r="X55" i="784"/>
  <c r="X53" i="784"/>
  <c r="X35" i="784"/>
  <c r="X56" i="784"/>
  <c r="X58" i="784"/>
  <c r="X29" i="784"/>
  <c r="X36" i="784"/>
  <c r="X30" i="784"/>
  <c r="X57" i="784"/>
  <c r="X48" i="784"/>
  <c r="X31" i="784"/>
  <c r="X10" i="784"/>
  <c r="X33" i="784"/>
  <c r="X39" i="784"/>
  <c r="X7" i="784"/>
  <c r="X28" i="784"/>
  <c r="X9" i="784"/>
  <c r="X40" i="784"/>
  <c r="X34" i="784"/>
  <c r="X14" i="784" l="1"/>
  <c r="Z1" i="784"/>
  <c r="Y32" i="784"/>
  <c r="Y62" i="784"/>
  <c r="Y12" i="784"/>
  <c r="Y52" i="784"/>
  <c r="Y30" i="784"/>
  <c r="Y56" i="784"/>
  <c r="Y59" i="784"/>
  <c r="Y54" i="784"/>
  <c r="Y35" i="784"/>
  <c r="Y13" i="784"/>
  <c r="Y51" i="784"/>
  <c r="Y61" i="784"/>
  <c r="Y53" i="784"/>
  <c r="Y37" i="784"/>
  <c r="Y29" i="784"/>
  <c r="Y40" i="784"/>
  <c r="Y8" i="784"/>
  <c r="Y50" i="784"/>
  <c r="Y31" i="784"/>
  <c r="Y36" i="784"/>
  <c r="Y11" i="784"/>
  <c r="Y28" i="784"/>
  <c r="Y48" i="784"/>
  <c r="Y55" i="784"/>
  <c r="Y63" i="784"/>
  <c r="Y33" i="784"/>
  <c r="Y58" i="784"/>
  <c r="Y9" i="784"/>
  <c r="Y7" i="784"/>
  <c r="Y39" i="784"/>
  <c r="Y10" i="784"/>
  <c r="Y27" i="784"/>
  <c r="Y57" i="784"/>
  <c r="Y41" i="784"/>
  <c r="Y26" i="784"/>
  <c r="Y49" i="784"/>
  <c r="Y34" i="784"/>
  <c r="Y14" i="784" l="1"/>
  <c r="AA1" i="784"/>
  <c r="Z50" i="784"/>
  <c r="Z41" i="784"/>
  <c r="Z30" i="784"/>
  <c r="Z11" i="784"/>
  <c r="Z56" i="784"/>
  <c r="Z8" i="784"/>
  <c r="Z13" i="784"/>
  <c r="Z53" i="784"/>
  <c r="Z33" i="784"/>
  <c r="Z34" i="784"/>
  <c r="Z9" i="784"/>
  <c r="Z35" i="784"/>
  <c r="Z52" i="784"/>
  <c r="Z58" i="784"/>
  <c r="Z31" i="784"/>
  <c r="Z49" i="784"/>
  <c r="Z61" i="784"/>
  <c r="Z27" i="784"/>
  <c r="Z40" i="784"/>
  <c r="Z7" i="784"/>
  <c r="Z54" i="784"/>
  <c r="Z59" i="784"/>
  <c r="Z29" i="784"/>
  <c r="Z10" i="784"/>
  <c r="Z51" i="784"/>
  <c r="Z12" i="784"/>
  <c r="Z37" i="784"/>
  <c r="Z57" i="784"/>
  <c r="Z62" i="784"/>
  <c r="Z28" i="784"/>
  <c r="Z32" i="784"/>
  <c r="Z55" i="784"/>
  <c r="Z39" i="784"/>
  <c r="Z48" i="784"/>
  <c r="Z36" i="784"/>
  <c r="Z26" i="784"/>
  <c r="Z63" i="784"/>
  <c r="Z14" i="784" l="1"/>
  <c r="AB1" i="784"/>
  <c r="AA58" i="784"/>
  <c r="AA31" i="784"/>
  <c r="AA48" i="784"/>
  <c r="AA34" i="784"/>
  <c r="AA37" i="784"/>
  <c r="AA28" i="784"/>
  <c r="AA7" i="784"/>
  <c r="AA36" i="784"/>
  <c r="AA40" i="784"/>
  <c r="AA35" i="784"/>
  <c r="AA51" i="784"/>
  <c r="AA33" i="784"/>
  <c r="AA8" i="784"/>
  <c r="AA57" i="784"/>
  <c r="AA26" i="784"/>
  <c r="AA27" i="784"/>
  <c r="AA54" i="784"/>
  <c r="AA50" i="784"/>
  <c r="AA49" i="784"/>
  <c r="AA30" i="784"/>
  <c r="AA41" i="784"/>
  <c r="AA29" i="784"/>
  <c r="AA10" i="784"/>
  <c r="AA32" i="784"/>
  <c r="AA63" i="784"/>
  <c r="AA12" i="784"/>
  <c r="AA62" i="784"/>
  <c r="AA9" i="784"/>
  <c r="AA55" i="784"/>
  <c r="AA52" i="784"/>
  <c r="AA13" i="784"/>
  <c r="AA59" i="784"/>
  <c r="AA11" i="784"/>
  <c r="AA53" i="784"/>
  <c r="AA56" i="784"/>
  <c r="AA39" i="784"/>
  <c r="AA61" i="784"/>
  <c r="AA14" i="784" l="1"/>
  <c r="AC1" i="784"/>
  <c r="AB33" i="784"/>
  <c r="AB10" i="784"/>
  <c r="AB59" i="784"/>
  <c r="AB51" i="784"/>
  <c r="AB29" i="784"/>
  <c r="AB53" i="784"/>
  <c r="AB54" i="784"/>
  <c r="AB49" i="784"/>
  <c r="AB12" i="784"/>
  <c r="AB27" i="784"/>
  <c r="AB8" i="784"/>
  <c r="AB63" i="784"/>
  <c r="AB7" i="784"/>
  <c r="AB39" i="784"/>
  <c r="AB26" i="784"/>
  <c r="AB9" i="784"/>
  <c r="AB52" i="784"/>
  <c r="AB30" i="784"/>
  <c r="AB35" i="784"/>
  <c r="AB34" i="784"/>
  <c r="AB13" i="784"/>
  <c r="AB57" i="784"/>
  <c r="AB58" i="784"/>
  <c r="AB55" i="784"/>
  <c r="AB36" i="784"/>
  <c r="AB56" i="784"/>
  <c r="AB31" i="784"/>
  <c r="AB11" i="784"/>
  <c r="AB37" i="784"/>
  <c r="AB62" i="784"/>
  <c r="AB40" i="784"/>
  <c r="AB50" i="784"/>
  <c r="AB41" i="784"/>
  <c r="AB32" i="784"/>
  <c r="AB28" i="784"/>
  <c r="AB61" i="784"/>
  <c r="AB48" i="784"/>
  <c r="AB14" i="784" l="1"/>
  <c r="AD1" i="784"/>
  <c r="AC36" i="784"/>
  <c r="AC48" i="784"/>
  <c r="AC35" i="784"/>
  <c r="AC12" i="784"/>
  <c r="AC54" i="784"/>
  <c r="AC52" i="784"/>
  <c r="AC49" i="784"/>
  <c r="AC37" i="784"/>
  <c r="AC9" i="784"/>
  <c r="AC62" i="784"/>
  <c r="AC28" i="784"/>
  <c r="AC53" i="784"/>
  <c r="AC33" i="784"/>
  <c r="AC55" i="784"/>
  <c r="AC29" i="784"/>
  <c r="AC11" i="784"/>
  <c r="AC30" i="784"/>
  <c r="AC34" i="784"/>
  <c r="AC13" i="784"/>
  <c r="AC10" i="784"/>
  <c r="AC50" i="784"/>
  <c r="AC8" i="784"/>
  <c r="AC40" i="784"/>
  <c r="AC26" i="784"/>
  <c r="AC32" i="784"/>
  <c r="AC59" i="784"/>
  <c r="AC61" i="784"/>
  <c r="AC39" i="784"/>
  <c r="AC7" i="784"/>
  <c r="AC27" i="784"/>
  <c r="AC41" i="784"/>
  <c r="AC58" i="784"/>
  <c r="AC51" i="784"/>
  <c r="AC57" i="784"/>
  <c r="AC63" i="784"/>
  <c r="AC31" i="784"/>
  <c r="AC56" i="784"/>
  <c r="AC14" i="784" l="1"/>
  <c r="AE1" i="784"/>
  <c r="AD61" i="784"/>
  <c r="AD13" i="784"/>
  <c r="AD62" i="784"/>
  <c r="AD9" i="784"/>
  <c r="AD31" i="784"/>
  <c r="AD59" i="784"/>
  <c r="AD27" i="784"/>
  <c r="AD35" i="784"/>
  <c r="AD32" i="784"/>
  <c r="AD7" i="784"/>
  <c r="AD34" i="784"/>
  <c r="AD11" i="784"/>
  <c r="AD36" i="784"/>
  <c r="AD10" i="784"/>
  <c r="AD48" i="784"/>
  <c r="AD41" i="784"/>
  <c r="AD37" i="784"/>
  <c r="AD57" i="784"/>
  <c r="AD28" i="784"/>
  <c r="AD63" i="784"/>
  <c r="AD30" i="784"/>
  <c r="AD26" i="784"/>
  <c r="AD55" i="784"/>
  <c r="AD58" i="784"/>
  <c r="AD50" i="784"/>
  <c r="AD39" i="784"/>
  <c r="AD12" i="784"/>
  <c r="AD33" i="784"/>
  <c r="AD40" i="784"/>
  <c r="AD56" i="784"/>
  <c r="AD52" i="784"/>
  <c r="AD49" i="784"/>
  <c r="AD54" i="784"/>
  <c r="AD53" i="784"/>
  <c r="AD29" i="784"/>
  <c r="AD8" i="784"/>
  <c r="AD51" i="784"/>
  <c r="AD14" i="784" l="1"/>
  <c r="AF1" i="784"/>
  <c r="AE62" i="784"/>
  <c r="AE58" i="784"/>
  <c r="AE51" i="784"/>
  <c r="AE37" i="784"/>
  <c r="AE63" i="784"/>
  <c r="AE8" i="784"/>
  <c r="AE57" i="784"/>
  <c r="AE36" i="784"/>
  <c r="AE29" i="784"/>
  <c r="AE9" i="784"/>
  <c r="AE11" i="784"/>
  <c r="AE33" i="784"/>
  <c r="AE41" i="784"/>
  <c r="AE26" i="784"/>
  <c r="AE40" i="784"/>
  <c r="AE55" i="784"/>
  <c r="AE56" i="784"/>
  <c r="AE7" i="784"/>
  <c r="AE32" i="784"/>
  <c r="AE49" i="784"/>
  <c r="AE10" i="784"/>
  <c r="AE28" i="784"/>
  <c r="AE30" i="784"/>
  <c r="AE34" i="784"/>
  <c r="AE35" i="784"/>
  <c r="AE12" i="784"/>
  <c r="AE31" i="784"/>
  <c r="AE52" i="784"/>
  <c r="AE54" i="784"/>
  <c r="AE39" i="784"/>
  <c r="AE50" i="784"/>
  <c r="AE53" i="784"/>
  <c r="AE48" i="784"/>
  <c r="AE59" i="784"/>
  <c r="AE27" i="784"/>
  <c r="AE61" i="784"/>
  <c r="AE13" i="784"/>
  <c r="AE14" i="784" l="1"/>
  <c r="AG1" i="784"/>
  <c r="AG31" i="784"/>
  <c r="AF32" i="784"/>
  <c r="AG59" i="784"/>
  <c r="AF36" i="784"/>
  <c r="AG13" i="784"/>
  <c r="AF56" i="784"/>
  <c r="AG49" i="784"/>
  <c r="AG52" i="784"/>
  <c r="AG61" i="784"/>
  <c r="AG40" i="784"/>
  <c r="AG50" i="784"/>
  <c r="AF58" i="784"/>
  <c r="AF48" i="784"/>
  <c r="AG35" i="784"/>
  <c r="AF9" i="784"/>
  <c r="AG29" i="784"/>
  <c r="AF63" i="784"/>
  <c r="AF26" i="784"/>
  <c r="AF59" i="784"/>
  <c r="AF54" i="784"/>
  <c r="AG34" i="784"/>
  <c r="AG10" i="784"/>
  <c r="AG58" i="784"/>
  <c r="AG57" i="784"/>
  <c r="AF37" i="784"/>
  <c r="AF10" i="784"/>
  <c r="AF39" i="784"/>
  <c r="AF41" i="784"/>
  <c r="AF53" i="784"/>
  <c r="AG36" i="784"/>
  <c r="AF29" i="784"/>
  <c r="AG51" i="784"/>
  <c r="AG7" i="784"/>
  <c r="AF40" i="784"/>
  <c r="AG9" i="784"/>
  <c r="AG27" i="784"/>
  <c r="AF31" i="784"/>
  <c r="AF33" i="784"/>
  <c r="AG53" i="784"/>
  <c r="AF62" i="784"/>
  <c r="AG12" i="784"/>
  <c r="AG11" i="784"/>
  <c r="AF34" i="784"/>
  <c r="AF52" i="784"/>
  <c r="AF28" i="784"/>
  <c r="AF35" i="784"/>
  <c r="AG26" i="784"/>
  <c r="AF11" i="784"/>
  <c r="AF50" i="784"/>
  <c r="AG62" i="784"/>
  <c r="AG39" i="784"/>
  <c r="AG56" i="784"/>
  <c r="AG41" i="784"/>
  <c r="AF30" i="784"/>
  <c r="AG37" i="784"/>
  <c r="AF57" i="784"/>
  <c r="AF49" i="784"/>
  <c r="AF55" i="784"/>
  <c r="AF7" i="784"/>
  <c r="AF51" i="784"/>
  <c r="AG28" i="784"/>
  <c r="AG32" i="784"/>
  <c r="AG8" i="784"/>
  <c r="AG48" i="784"/>
  <c r="AF8" i="784"/>
  <c r="AG30" i="784"/>
  <c r="AF27" i="784"/>
  <c r="AF13" i="784"/>
  <c r="AG63" i="784"/>
  <c r="AG55" i="784"/>
  <c r="AF12" i="784"/>
  <c r="AF61" i="784"/>
  <c r="AG54" i="784"/>
  <c r="AG33" i="784"/>
  <c r="AF14" i="784" l="1"/>
  <c r="AG14" i="784" s="1"/>
</calcChain>
</file>

<file path=xl/sharedStrings.xml><?xml version="1.0" encoding="utf-8"?>
<sst xmlns="http://schemas.openxmlformats.org/spreadsheetml/2006/main" count="10006" uniqueCount="158">
  <si>
    <t xml:space="preserve"> </t>
  </si>
  <si>
    <t>Change log</t>
  </si>
  <si>
    <t>Black Coal</t>
  </si>
  <si>
    <t>Hydro</t>
  </si>
  <si>
    <t>OCGT</t>
  </si>
  <si>
    <t>OCGT / Diesel</t>
  </si>
  <si>
    <t>DSP</t>
  </si>
  <si>
    <t>USE / DSP</t>
  </si>
  <si>
    <t>CCGT</t>
  </si>
  <si>
    <t>Solar PV</t>
  </si>
  <si>
    <t>Wind</t>
  </si>
  <si>
    <t>Brown Coal</t>
  </si>
  <si>
    <t>Gas - Steam</t>
  </si>
  <si>
    <t>USE</t>
  </si>
  <si>
    <t>Pumped Hydro Pump</t>
  </si>
  <si>
    <t>Pumped Hydro</t>
  </si>
  <si>
    <t>Transmission</t>
  </si>
  <si>
    <t>VPP</t>
  </si>
  <si>
    <t>NEM</t>
  </si>
  <si>
    <t>VOM</t>
  </si>
  <si>
    <t>FOM</t>
  </si>
  <si>
    <t>REHAB</t>
  </si>
  <si>
    <t>Fuel</t>
  </si>
  <si>
    <t>Region</t>
  </si>
  <si>
    <t>Technology</t>
  </si>
  <si>
    <t>VPP pump</t>
  </si>
  <si>
    <t>NSW1</t>
  </si>
  <si>
    <t>QLD1</t>
  </si>
  <si>
    <t>VIC1</t>
  </si>
  <si>
    <t>SA1</t>
  </si>
  <si>
    <t>TAS1</t>
  </si>
  <si>
    <t>CAPEX (Install)</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</si>
  <si>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</si>
  <si>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</si>
  <si>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</si>
  <si>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</si>
  <si>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</si>
  <si>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</si>
  <si>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</si>
  <si>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</si>
  <si>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</si>
  <si>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</si>
  <si>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</si>
  <si>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</si>
  <si>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</si>
  <si>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</si>
  <si>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</si>
  <si>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</si>
  <si>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</si>
  <si>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</si>
  <si>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</si>
  <si>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Rehab</t>
  </si>
  <si>
    <t>Explicitly modelled generation</t>
  </si>
  <si>
    <t>Distributed PV</t>
  </si>
  <si>
    <t>Notes</t>
  </si>
  <si>
    <t>Acronyms</t>
  </si>
  <si>
    <t>Open cycle gas turbine</t>
  </si>
  <si>
    <t>Closed cycle gas turbine</t>
  </si>
  <si>
    <t>Virtual power plants</t>
  </si>
  <si>
    <t>Demand-side participation</t>
  </si>
  <si>
    <t>Unserved energy</t>
  </si>
  <si>
    <t>Diesel</t>
  </si>
  <si>
    <t>Diesel generator</t>
  </si>
  <si>
    <t>National Electricity Market</t>
  </si>
  <si>
    <t>AEMO</t>
  </si>
  <si>
    <t>Australian Energy Market Operator</t>
  </si>
  <si>
    <t>PV</t>
  </si>
  <si>
    <t>Photovoltaic</t>
  </si>
  <si>
    <t>Rehabilitation (after closing an existing generator)</t>
  </si>
  <si>
    <t>Fixed operations and maintenance</t>
  </si>
  <si>
    <t>Variable operations and maintenance</t>
  </si>
  <si>
    <t>MW</t>
  </si>
  <si>
    <t>Megawatts</t>
  </si>
  <si>
    <t>GWh</t>
  </si>
  <si>
    <t>Gigawatt-hours</t>
  </si>
  <si>
    <t>ESOO</t>
  </si>
  <si>
    <t>Electricity Statement Of Opportunities</t>
  </si>
  <si>
    <t>Behind the meter battery</t>
  </si>
  <si>
    <t>Behind the meter battery pump</t>
  </si>
  <si>
    <t>Gas-powered steam turbine</t>
  </si>
  <si>
    <t>PVNSG</t>
  </si>
  <si>
    <t>PV non-scheduled generators</t>
  </si>
  <si>
    <t>Notice</t>
  </si>
  <si>
    <t>REZ Expansion</t>
  </si>
  <si>
    <t>2042-43</t>
  </si>
  <si>
    <t>2043-44</t>
  </si>
  <si>
    <t>2044-45</t>
  </si>
  <si>
    <t>2045-46</t>
  </si>
  <si>
    <t>Compare</t>
  </si>
  <si>
    <t>to</t>
  </si>
  <si>
    <t>Select region</t>
  </si>
  <si>
    <t>Build</t>
  </si>
  <si>
    <t>CAPEX</t>
  </si>
  <si>
    <t>REZ Tx</t>
  </si>
  <si>
    <t>REZ</t>
  </si>
  <si>
    <t>USE+DSP</t>
  </si>
  <si>
    <t>Capacity difference (MW)</t>
  </si>
  <si>
    <t>Sent-out generation difference (GWh)*</t>
  </si>
  <si>
    <t>Total excluding storage</t>
  </si>
  <si>
    <t>Explicitly modelled pumping</t>
  </si>
  <si>
    <t>Non-controllable capacity</t>
  </si>
  <si>
    <t>Total</t>
  </si>
  <si>
    <t>Grid Battery</t>
  </si>
  <si>
    <t>Explicitly modelled existing and new entrant (8 hour or less) battery storage</t>
  </si>
  <si>
    <t>Total cumulative market benefits</t>
  </si>
  <si>
    <t>Grid Battery pump</t>
  </si>
  <si>
    <t>Capacity calculated on 1 July. In early study years some wind and solar projects enter later in the financial year and are therefore reflected in the following financial year's capacity.</t>
  </si>
  <si>
    <t>PV non-scheduled generators (PVNSG) and Rooftop PV</t>
  </si>
  <si>
    <t>PACR</t>
  </si>
  <si>
    <t>Project Assessment Conclusions Report</t>
  </si>
  <si>
    <t>BaseCase</t>
  </si>
  <si>
    <t>2046-47</t>
  </si>
  <si>
    <t>2047-48</t>
  </si>
  <si>
    <t>*Generation shown is sent-out, as is demand.</t>
  </si>
  <si>
    <t>Real June 2021 dollars ($m) discounted to 1 July 2021</t>
  </si>
  <si>
    <t>Real June 2021 dollars discounted to 1 July 2021</t>
  </si>
  <si>
    <t>Real June 2021 dollars discounted to 1 July 2021. The total capital costs are annualised for modelling purposes.</t>
  </si>
  <si>
    <t>Real June 2021 dollars discounted to 1 July 2021. As with the total capital costs, the REZ transmission expansion costs are annualised for modelling purposes.</t>
  </si>
  <si>
    <t>Hydrogen Turbine</t>
  </si>
  <si>
    <t>Option 1</t>
  </si>
  <si>
    <t>1. Tumut 3 generation is included in Hydro, whereas Tumut 3 pump is included in Pumped Hydro Pump.</t>
  </si>
  <si>
    <t>2. REZ expansion costs only capture intra-regional network augmentations. These costs do not include the cost of interconnectors.</t>
  </si>
  <si>
    <t>3. New entrant capacity and retiring capacity for allowable generators are made at the beginning of each financial year, on 1 July.</t>
  </si>
  <si>
    <t>Annual sent-out generation by technology (GWh) - BaseCase, Step Change Scenario</t>
  </si>
  <si>
    <t>Installed capacity by technology (MW) - BaseCase, Step Change Scenario</t>
  </si>
  <si>
    <t>VOM cost by technology ($000s) - BaseCase, Step Change Scenario</t>
  </si>
  <si>
    <t>FOM cost by technology ($000s) - BaseCase, Step Change Scenario</t>
  </si>
  <si>
    <t>Fuel cost by technology ($000s) - BaseCase, Step Change Scenario</t>
  </si>
  <si>
    <t>New generation build cost (CAPEX) by technology ($000s) - BaseCase, Step Change Scenario</t>
  </si>
  <si>
    <t>Rehabilition cost by technology ($000s) - BaseCase, Step Change Scenario</t>
  </si>
  <si>
    <t>REZ transmission expansion cost by region ($000s) - BaseCase, Step Change Scenario</t>
  </si>
  <si>
    <t>USE and USE / DSP cost by region ($000s) - BaseCase, Step Change Scenario</t>
  </si>
  <si>
    <t>Annual sent-out generation by technology (GWh) - Option 1, Step Change Scenario</t>
  </si>
  <si>
    <t>Installed capacity by technology (MW) - Option 1, Step Change Scenario</t>
  </si>
  <si>
    <t>VOM cost by technology ($000s) - Option 1, Step Change Scenario</t>
  </si>
  <si>
    <t>FOM cost by technology ($000s) - Option 1, Step Change Scenario</t>
  </si>
  <si>
    <t>Fuel cost by technology ($000s) - Option 1, Step Change Scenario</t>
  </si>
  <si>
    <t>New generation build cost (CAPEX) by technology ($000s) - Option 1, Step Change Scenario</t>
  </si>
  <si>
    <t>Rehabilition cost by technology ($000s) - Option 1, Step Change Scenario</t>
  </si>
  <si>
    <t>REZ transmission expansion cost by region ($000s) - Option 1, Step Change Scenario</t>
  </si>
  <si>
    <t>USE and USE / DSP cost by region ($000s) - Option 1, Step Change Scenario</t>
  </si>
  <si>
    <t>Annual sent-out generation by technology (GWh) - Option 2, Step Change Scenario</t>
  </si>
  <si>
    <t>Installed capacity by technology (MW) - Option 2, Step Change Scenario</t>
  </si>
  <si>
    <t>VOM cost by technology ($000s) - Option 2, Step Change Scenario</t>
  </si>
  <si>
    <t>FOM cost by technology ($000s) - Option 2, Step Change Scenario</t>
  </si>
  <si>
    <t>Fuel cost by technology ($000s) - Option 2, Step Change Scenario</t>
  </si>
  <si>
    <t>New generation build cost (CAPEX) by technology ($000s) - Option 2, Step Change Scenario</t>
  </si>
  <si>
    <t>Rehabilition cost by technology ($000s) - Option 2, Step Change Scenario</t>
  </si>
  <si>
    <t>REZ transmission expansion cost by region ($000s) - Option 2, Step Change Scenario</t>
  </si>
  <si>
    <t>USE and USE / DSP cost by region ($000s) - Option 2, Step Change Scenario</t>
  </si>
  <si>
    <t xml:space="preserve">Victoria to NSW Interconnector West PADR Market Modelling Results Workbook, Step Change Scenario. </t>
  </si>
  <si>
    <t>5. Option 1: VNI West via Kerang.</t>
  </si>
  <si>
    <t>VTL</t>
  </si>
  <si>
    <t>Virtual transmission line</t>
  </si>
  <si>
    <t>6. Option 2: VTL from 1 July 2026 until the comissioning of Option 1. Note that two batteries (250 MW/125 MWh) are assumed to switch to market arbitrage operation after the commissioning of Option 1.</t>
  </si>
  <si>
    <t>4. Scheduled and semi-scheduled generators are explicitly individually modelled. Other non-scheduled generators are modelled on the demand side as per AEMO's 2021 ESOO.</t>
  </si>
  <si>
    <t>Real June 2021 dollars discounted to 1 July 2021. For new entrant capacity, the FOM is incurred annually in modelling. For existing capacity, FOM is considered to be a sunk cost, since the fixed retirement dates are assumed to be the same in the Base Case and the option case. As such, early withdrawals are presented as an annual FOM saving, or negative cost, that continues until the assumed fixed date withdrawal.</t>
  </si>
  <si>
    <t xml:space="preserve">Ernst &amp; Young (“EY”) was engaged on the instructions of NSW Electricity Networks Operations Pty Limited, as trustee for NSW Electricity Networks Operations Trust (“Transgrid”), to undertake market modelling of system costs and benefits to assess two options for the Victoria to NSW Interconnector West (VNI West) Regulatory Investment Test for Transmission (“VNI West RIT-T”). 
The results of EY’s work, including the assumptions and qualifications made in preparing the workbook (“Workbook”), are set out in EY's report (“Report”) dated 26 July 2022. The Workbook and the Report should be read in conjunction with each other and in their entirety including any disclaimers and attachments, this notice and the notice included in the Report. A reference to the Workbook includes any part of the Workbook. No further work has been undertaken by EY since the date of the Workbook to update it.
EY has prepared the Workbook for the benefit of Transgrid and has considered only the interest of Transgrid. EY has not been engaged to act, and has not acted, as advisor to any other party. Accordingly, EY makes no representations as to the appropriateness, accuracy or completeness of the Workbook for any other party's purposes. Our work commenced on 22 September 2021 and was completed on 4 May 2022. Therefore, our Workbook does not take account of events or circumstances arising after 4 May 2022 and we have no responsibility to update the Workbook for such events or circumstances.
No reliance may be placed upon the Workbook or any of its contents by any party other than Transgrid (“Third Parties”). Any Third Parties receiving a copy of the Workbook must make and rely on their own enquiries in relation to the issues to which the Workbook relates, the contents of the Workbook and all matters arising from or relating to or in any way connected with the Workbook or its contents. EY disclaims all responsibility to any Third Parties for any loss or liability that the Third Parties may suffer or incur arising from or relating to or in any way connected with the contents of the Workbook, the provision of the Workbook to the Third Parties or the reliance upon the Workbook by the Third Parties.
No claim or demand or any actions or proceedings may be brought against EY arising from or connected with the contents of the Workbook or the provision of the Workbook to the Third Parties. EY will be released and forever discharged from any such claims, demands, actions or proceedings. Our Workbook is based, in part, on the information provided to us by Transgrid and other stakeholders engaged in this process. We have relied on the accuracy of the information gathered through these sources. We do not imply, and it should not be construed that we have performed an audit, verification or due diligence procedures on any of the information provided to us. We have not independently verified, nor accept any responsibility or liability for independently verifying, any such information nor do we make any representation as to the accuracy or completeness of the information. We accept no liability for any loss or damage, which may result from your reliance on any research, analyses or information so supplied.
Modelling work performed as part of our scope inherently requires assumptions about future behaviours and market interactions, which may result in forecasts that deviate from future conditions. There will usually be differences between estimated and actual outcomes, because events and circumstances frequently do not occur as expected, and those differences may be material. We take no responsibility that the projected outcomes will be achieved. We highlight that our analysis and Workbook do not constitute investment advice or a recommendation to you on a future course of action. We provide no assurance that the scenarios we have modelled will be accepted by any relevant authority or third party. 
EY has consented to the Workbook being published electronically on Transgrid’s website for informational purposes only. EY has not consented to distribution or disclosure beyond this. The material contained in the Workbook, including the EY logo, is copyright. The copyright in the material contained in the Workbook itself, excluding EY logo, vests in Transgrid. The Workbook, including the EY logo, cannot be altered without prior written permission from EY.
Readers are advised that the outcomes provided are based on many detailed assumptions underpinning the scenario, and the key assumptions are described in the Workbook. These assumptions were selected by Transgrid after public consultation. The modelled scenario represents one possible future option for the development and operation of the National Electricity Market, and it must be acknowledged that many alternative futures exist. Alternative futures beyond those presented have not been evaluated as part of this Workbook.
EY’s liability is limited by a scheme approved under Professional Standards Legislation.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</si>
</sst>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quot;$&quot;#,##0"/>
  </numFmts>
  <fonts count="18">
    <font>
      <sz val="11"/>
      <color theme="1"/>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i/>
      <sz val="11"/>
      <color theme="1"/>
      <name val="Calibri"/>
      <family val="2"/>
      <scheme val="minor"/>
    </font>
    <font>
      <i/>
      <sz val="11"/>
      <color theme="1"/>
      <name val="Calibri"/>
      <family val="2"/>
      <scheme val="minor"/>
    </font>
    <font>
      <b/>
      <sz val="12"/>
      <color rgb="FFFFE600"/>
      <name val="Arial"/>
      <family val="2"/>
    </font>
    <font>
      <sz val="11"/>
      <color theme="1"/>
      <name val="Calibri"/>
      <family val="2"/>
      <scheme val="minor"/>
    </font>
    <font>
      <b/>
      <sz val="11"/>
      <color rgb="FF3F3F3F"/>
      <name val="Calibri"/>
      <family val="2"/>
      <scheme val="minor"/>
    </font>
    <font>
      <sz val="18"/>
      <color rgb="FFFFE600"/>
      <name val="Arial"/>
      <family val="2"/>
    </font>
    <font>
      <sz val="18"/>
      <color rgb="FFFFD200"/>
      <name val="Arial"/>
      <family val="2"/>
    </font>
    <font>
      <b/>
      <sz val="18"/>
      <color rgb="FF3F3F3F"/>
      <name val="Arial"/>
      <family val="2"/>
    </font>
    <font>
      <sz val="18"/>
      <color rgb="FFFFE600"/>
      <name val="EYInterstate"/>
    </font>
    <font>
      <sz val="18"/>
      <color rgb="FFFFD200"/>
      <name val="EYInterstate"/>
    </font>
    <font>
      <b/>
      <sz val="11"/>
      <name val="Calibri"/>
      <family val="2"/>
      <scheme val="minor"/>
    </font>
    <font>
      <sz val="11"/>
      <name val="Calibri"/>
      <family val="2"/>
      <scheme val="minor"/>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rgb="FFFFFFFF"/>
        <bgColor indexed="64"/>
      </patternFill>
    </fill>
    <fill>
      <patternFill patternType="solid">
        <fgColor rgb="FF747480"/>
        <bgColor indexed="64"/>
      </patternFill>
    </fill>
    <fill>
      <patternFill patternType="solid">
        <fgColor rgb="FFC4C4CD"/>
        <bgColor indexed="64"/>
      </patternFill>
    </fill>
    <fill>
      <patternFill patternType="solid">
        <fgColor theme="0" tint="-0.499984740745262"/>
        <bgColor indexed="64"/>
      </patternFill>
    </fill>
    <fill>
      <patternFill patternType="solid">
        <fgColor rgb="FFFFE600"/>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
    <xf numFmtId="0" fontId="0" fillId="0" borderId="0"/>
    <xf numFmtId="0" fontId="1" fillId="2" borderId="1" applyNumberFormat="0" applyAlignment="0" applyProtection="0"/>
    <xf numFmtId="0" fontId="5" fillId="0" borderId="0"/>
    <xf numFmtId="0" fontId="10" fillId="3" borderId="2" applyNumberFormat="0" applyAlignment="0" applyProtection="0"/>
    <xf numFmtId="164" fontId="9" fillId="0" borderId="0" applyFont="0" applyFill="0" applyBorder="0" applyAlignment="0" applyProtection="0"/>
  </cellStyleXfs>
  <cellXfs count="37">
    <xf numFmtId="0" fontId="0" fillId="0" borderId="0" xfId="0"/>
    <xf numFmtId="0" fontId="5" fillId="0" borderId="0" xfId="2"/>
    <xf numFmtId="0" fontId="6" fillId="0" borderId="0" xfId="0" applyFont="1"/>
    <xf numFmtId="14" fontId="0" fillId="0" borderId="0" xfId="0" applyNumberFormat="1"/>
    <xf numFmtId="165" fontId="0" fillId="0" borderId="0" xfId="0" applyNumberFormat="1"/>
    <xf numFmtId="0" fontId="1" fillId="2" borderId="1" xfId="1"/>
    <xf numFmtId="0" fontId="0" fillId="4" borderId="0" xfId="0" applyFill="1"/>
    <xf numFmtId="0" fontId="7" fillId="5" borderId="0" xfId="0" applyFont="1" applyFill="1"/>
    <xf numFmtId="0" fontId="2" fillId="6" borderId="0" xfId="0" applyFont="1" applyFill="1"/>
    <xf numFmtId="0" fontId="8" fillId="6" borderId="0" xfId="0" applyFont="1" applyFill="1" applyAlignment="1">
      <alignment vertical="center"/>
    </xf>
    <xf numFmtId="0" fontId="0" fillId="5" borderId="0" xfId="0" applyFill="1"/>
    <xf numFmtId="0" fontId="0" fillId="7" borderId="0" xfId="0" applyFill="1"/>
    <xf numFmtId="3" fontId="0" fillId="7" borderId="0" xfId="0" applyNumberFormat="1" applyFill="1"/>
    <xf numFmtId="0" fontId="0" fillId="0" borderId="0" xfId="0" applyAlignment="1">
      <alignment horizontal="left"/>
    </xf>
    <xf numFmtId="165" fontId="0" fillId="0" borderId="0" xfId="0" applyNumberFormat="1" applyAlignment="1">
      <alignment wrapText="1"/>
    </xf>
    <xf numFmtId="0" fontId="11" fillId="8" borderId="0" xfId="0" applyFont="1" applyFill="1"/>
    <xf numFmtId="0" fontId="12" fillId="8" borderId="0" xfId="0" applyFont="1" applyFill="1"/>
    <xf numFmtId="0" fontId="13" fillId="3" borderId="2" xfId="3" applyFont="1"/>
    <xf numFmtId="0" fontId="4" fillId="4" borderId="0" xfId="0" applyFont="1" applyFill="1"/>
    <xf numFmtId="0" fontId="14" fillId="8" borderId="0" xfId="0" applyFont="1" applyFill="1"/>
    <xf numFmtId="0" fontId="15" fillId="8" borderId="0" xfId="0" applyFont="1" applyFill="1"/>
    <xf numFmtId="0" fontId="3" fillId="4" borderId="0" xfId="0" applyFont="1" applyFill="1"/>
    <xf numFmtId="166" fontId="0" fillId="4" borderId="0" xfId="0" applyNumberFormat="1" applyFill="1"/>
    <xf numFmtId="166" fontId="3" fillId="7" borderId="0" xfId="0" applyNumberFormat="1" applyFont="1" applyFill="1"/>
    <xf numFmtId="166" fontId="0" fillId="7" borderId="0" xfId="0" applyNumberFormat="1" applyFill="1"/>
    <xf numFmtId="0" fontId="16" fillId="9" borderId="0" xfId="0" applyFont="1" applyFill="1" applyAlignment="1"/>
    <xf numFmtId="166" fontId="16" fillId="9" borderId="0" xfId="0" applyNumberFormat="1" applyFont="1" applyFill="1" applyAlignment="1"/>
    <xf numFmtId="3" fontId="0" fillId="7" borderId="0" xfId="0" applyNumberFormat="1" applyFont="1" applyFill="1"/>
    <xf numFmtId="0" fontId="7" fillId="4" borderId="0" xfId="0" applyFont="1" applyFill="1"/>
    <xf numFmtId="3" fontId="0" fillId="9" borderId="0" xfId="0" applyNumberFormat="1" applyFill="1"/>
    <xf numFmtId="0" fontId="0" fillId="4" borderId="0" xfId="0" applyNumberFormat="1" applyFill="1"/>
    <xf numFmtId="0" fontId="0" fillId="7" borderId="0" xfId="0" applyFont="1" applyFill="1"/>
    <xf numFmtId="14" fontId="17" fillId="0" borderId="0" xfId="0" applyNumberFormat="1" applyFont="1"/>
    <xf numFmtId="0" fontId="0" fillId="0" borderId="0" xfId="0"/>
    <xf numFmtId="165" fontId="0" fillId="0" borderId="0" xfId="0" applyNumberFormat="1" applyAlignment="1">
      <alignment horizontal="left" vertical="top" wrapText="1"/>
    </xf>
    <xf numFmtId="0" fontId="16" fillId="9" borderId="0" xfId="0" applyFont="1" applyFill="1" applyAlignment="1">
      <alignment horizontal="center"/>
    </xf>
    <xf numFmtId="0" fontId="7" fillId="5" borderId="0" xfId="0" applyFont="1" applyFill="1" applyAlignment="1">
      <alignment horizontal="left" wrapText="1"/>
    </xf>
  </cellXfs>
  <cellStyles count="5">
    <cellStyle name="Comma 2" xfId="4"/>
    <cellStyle name="Input" xfId="1" builtinId="20"/>
    <cellStyle name="Normal" xfId="0" builtinId="0"/>
    <cellStyle name="Normal 2" xfId="2"/>
    <cellStyle name="Output" xfId="3" builtinId="21"/>
  </cellStyles>
  <dxfs count="0"/>
  <tableStyles count="0" defaultTableStyle="TableStyleMedium2" defaultPivotStyle="PivotStyleLight16"/>
  <colors>
    <mruColors>
      <color rgb="FFFFE600"/>
      <color rgb="FF57E1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'---Compare options---'!$H$7</c:f>
              <c:strCache>
                <c:ptCount val="1"/>
                <c:pt idx="0">
                  <c:v>CAPEX</c:v>
                </c:pt>
              </c:strCache>
            </c:strRef>
          </c:tx>
          <c:spPr>
            <a:solidFill>
              <a:srgbClr val="FF6D00"/>
            </a:solidFill>
            <a:ln w="25400">
              <a:noFill/>
              <a:prstDash val="solid"/>
            </a:ln>
            <a:effectLst/>
            <a:extLst>
              <a:ext uri="{91240B29-F687-4F45-9708-019B960494DF}">
                <a14:hiddenLine xmlns:a14="http://schemas.microsoft.com/office/drawing/2010/main" w="25400">
                  <a:solidFill>
                    <a:srgbClr val="FF6D00"/>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options---'!$I$7:$AG$7</c:f>
              <c:numCache>
                <c:formatCode>"$"#,##0</c:formatCode>
                <c:ptCount val="25"/>
                <c:pt idx="0">
                  <c:v>80.20842678470909</c:v>
                </c:pt>
                <c:pt idx="1">
                  <c:v>191.83322728051385</c:v>
                </c:pt>
                <c:pt idx="2">
                  <c:v>470.54583333892003</c:v>
                </c:pt>
                <c:pt idx="3">
                  <c:v>-138.42009657813236</c:v>
                </c:pt>
                <c:pt idx="4">
                  <c:v>199.6991588730989</c:v>
                </c:pt>
                <c:pt idx="5">
                  <c:v>254.27208257470465</c:v>
                </c:pt>
                <c:pt idx="6">
                  <c:v>100.7544371814276</c:v>
                </c:pt>
                <c:pt idx="7">
                  <c:v>1.4447394389938564</c:v>
                </c:pt>
                <c:pt idx="8">
                  <c:v>429.4171561890235</c:v>
                </c:pt>
                <c:pt idx="9">
                  <c:v>-125.25451740159187</c:v>
                </c:pt>
                <c:pt idx="10">
                  <c:v>-248.38659429912457</c:v>
                </c:pt>
                <c:pt idx="11">
                  <c:v>23.095183552241185</c:v>
                </c:pt>
                <c:pt idx="12">
                  <c:v>40.121807292505636</c:v>
                </c:pt>
                <c:pt idx="13">
                  <c:v>-117.28964182062144</c:v>
                </c:pt>
                <c:pt idx="14">
                  <c:v>-308.76340751085712</c:v>
                </c:pt>
                <c:pt idx="15">
                  <c:v>159.71479655229848</c:v>
                </c:pt>
                <c:pt idx="16">
                  <c:v>279.45016849723436</c:v>
                </c:pt>
                <c:pt idx="17">
                  <c:v>146.07883317350385</c:v>
                </c:pt>
                <c:pt idx="18">
                  <c:v>-193.29810767693422</c:v>
                </c:pt>
                <c:pt idx="19">
                  <c:v>75.382519435648575</c:v>
                </c:pt>
                <c:pt idx="20">
                  <c:v>-121.04988058860542</c:v>
                </c:pt>
                <c:pt idx="21">
                  <c:v>46.373001800256027</c:v>
                </c:pt>
                <c:pt idx="22">
                  <c:v>-0.4559679162877146</c:v>
                </c:pt>
                <c:pt idx="23">
                  <c:v>-47.058460973794922</c:v>
                </c:pt>
                <c:pt idx="24">
                  <c:v>25.211469992003941</c:v>
                </c:pt>
              </c:numCache>
            </c:numRef>
          </c:val>
          <c:extLst>
            <c:ext xmlns:c16="http://schemas.microsoft.com/office/drawing/2014/chart" uri="{C3380CC4-5D6E-409C-BE32-E72D297353CC}">
              <c16:uniqueId val="{00000000-4ACE-47D4-AF98-8064F019B3D8}"/>
            </c:ext>
          </c:extLst>
        </c:ser>
        <c:ser>
          <c:idx val="1"/>
          <c:order val="1"/>
          <c:tx>
            <c:strRef>
              <c:f>'---Compare options---'!$H$8</c:f>
              <c:strCache>
                <c:ptCount val="1"/>
                <c:pt idx="0">
                  <c:v>FOM</c:v>
                </c:pt>
              </c:strCache>
            </c:strRef>
          </c:tx>
          <c:spPr>
            <a:solidFill>
              <a:srgbClr val="188CE5"/>
            </a:solidFill>
            <a:ln w="25400">
              <a:noFill/>
              <a:prstDash val="solid"/>
            </a:ln>
            <a:effectLst/>
            <a:extLst>
              <a:ext uri="{91240B29-F687-4F45-9708-019B960494DF}">
                <a14:hiddenLine xmlns:a14="http://schemas.microsoft.com/office/drawing/2010/main" w="25400">
                  <a:solidFill>
                    <a:srgbClr val="188CE5"/>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options---'!$I$8:$AG$8</c:f>
              <c:numCache>
                <c:formatCode>"$"#,##0</c:formatCode>
                <c:ptCount val="25"/>
                <c:pt idx="0">
                  <c:v>12.826836577275186</c:v>
                </c:pt>
                <c:pt idx="1">
                  <c:v>30.334067868158833</c:v>
                </c:pt>
                <c:pt idx="2">
                  <c:v>-66.54306445229787</c:v>
                </c:pt>
                <c:pt idx="3">
                  <c:v>-25.050893593532034</c:v>
                </c:pt>
                <c:pt idx="4">
                  <c:v>24.910112381000683</c:v>
                </c:pt>
                <c:pt idx="5">
                  <c:v>-43.976485123080437</c:v>
                </c:pt>
                <c:pt idx="6">
                  <c:v>28.199869569338567</c:v>
                </c:pt>
                <c:pt idx="7">
                  <c:v>-77.958915774783648</c:v>
                </c:pt>
                <c:pt idx="8">
                  <c:v>293.05232784410879</c:v>
                </c:pt>
                <c:pt idx="9">
                  <c:v>2.2227899487733374</c:v>
                </c:pt>
                <c:pt idx="10">
                  <c:v>-35.629263080858507</c:v>
                </c:pt>
                <c:pt idx="11">
                  <c:v>-1.2365886850046226</c:v>
                </c:pt>
                <c:pt idx="12">
                  <c:v>-45.737215237392114</c:v>
                </c:pt>
                <c:pt idx="13">
                  <c:v>-54.429672789547389</c:v>
                </c:pt>
                <c:pt idx="14">
                  <c:v>-35.984936337051565</c:v>
                </c:pt>
                <c:pt idx="15">
                  <c:v>30.917685808910626</c:v>
                </c:pt>
                <c:pt idx="16">
                  <c:v>60.610405913641209</c:v>
                </c:pt>
                <c:pt idx="17">
                  <c:v>49.252055195835418</c:v>
                </c:pt>
                <c:pt idx="18">
                  <c:v>-58.304591719149727</c:v>
                </c:pt>
                <c:pt idx="19">
                  <c:v>-1.8536799582632375</c:v>
                </c:pt>
                <c:pt idx="20">
                  <c:v>-47.683966496137437</c:v>
                </c:pt>
                <c:pt idx="21">
                  <c:v>-9.2056340000063646</c:v>
                </c:pt>
                <c:pt idx="22">
                  <c:v>0.18786444323750037</c:v>
                </c:pt>
                <c:pt idx="23">
                  <c:v>11.03206646820443</c:v>
                </c:pt>
                <c:pt idx="24">
                  <c:v>15.75515905983257</c:v>
                </c:pt>
              </c:numCache>
            </c:numRef>
          </c:val>
          <c:extLst>
            <c:ext xmlns:c16="http://schemas.microsoft.com/office/drawing/2014/chart" uri="{C3380CC4-5D6E-409C-BE32-E72D297353CC}">
              <c16:uniqueId val="{00000001-4ACE-47D4-AF98-8064F019B3D8}"/>
            </c:ext>
          </c:extLst>
        </c:ser>
        <c:ser>
          <c:idx val="2"/>
          <c:order val="2"/>
          <c:tx>
            <c:strRef>
              <c:f>'---Compare options---'!$H$9</c:f>
              <c:strCache>
                <c:ptCount val="1"/>
                <c:pt idx="0">
                  <c:v>Fuel</c:v>
                </c:pt>
              </c:strCache>
            </c:strRef>
          </c:tx>
          <c:spPr>
            <a:solidFill>
              <a:srgbClr val="2DB757"/>
            </a:solidFill>
            <a:ln w="25400">
              <a:noFill/>
              <a:prstDash val="solid"/>
            </a:ln>
            <a:effectLst/>
            <a:extLst>
              <a:ext uri="{91240B29-F687-4F45-9708-019B960494DF}">
                <a14:hiddenLine xmlns:a14="http://schemas.microsoft.com/office/drawing/2010/main" w="25400">
                  <a:solidFill>
                    <a:srgbClr val="2DB757"/>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options---'!$I$9:$AG$9</c:f>
              <c:numCache>
                <c:formatCode>"$"#,##0</c:formatCode>
                <c:ptCount val="25"/>
                <c:pt idx="0">
                  <c:v>-0.53066225502896125</c:v>
                </c:pt>
                <c:pt idx="1">
                  <c:v>-6.6973218979709781</c:v>
                </c:pt>
                <c:pt idx="2">
                  <c:v>-6.0837053898647424</c:v>
                </c:pt>
                <c:pt idx="3">
                  <c:v>-5.9133300033127885</c:v>
                </c:pt>
                <c:pt idx="4">
                  <c:v>-9.7041770345279943</c:v>
                </c:pt>
                <c:pt idx="5">
                  <c:v>0.30343012438190636</c:v>
                </c:pt>
                <c:pt idx="6">
                  <c:v>-6.9279511829969707</c:v>
                </c:pt>
                <c:pt idx="7">
                  <c:v>10.091259144643903</c:v>
                </c:pt>
                <c:pt idx="8">
                  <c:v>52.234642574089115</c:v>
                </c:pt>
                <c:pt idx="9">
                  <c:v>81.874913920651068</c:v>
                </c:pt>
                <c:pt idx="10">
                  <c:v>63.424258058378122</c:v>
                </c:pt>
                <c:pt idx="11">
                  <c:v>66.965266243953963</c:v>
                </c:pt>
                <c:pt idx="12">
                  <c:v>81.714116501399019</c:v>
                </c:pt>
                <c:pt idx="13">
                  <c:v>99.262292902788843</c:v>
                </c:pt>
                <c:pt idx="14">
                  <c:v>92.261007487897999</c:v>
                </c:pt>
                <c:pt idx="15">
                  <c:v>80.244218983349043</c:v>
                </c:pt>
                <c:pt idx="16">
                  <c:v>70.926813433300993</c:v>
                </c:pt>
                <c:pt idx="17">
                  <c:v>41.876626202977846</c:v>
                </c:pt>
                <c:pt idx="18">
                  <c:v>73.979787174016067</c:v>
                </c:pt>
                <c:pt idx="19">
                  <c:v>73.596807250867073</c:v>
                </c:pt>
                <c:pt idx="20">
                  <c:v>75.82392503721104</c:v>
                </c:pt>
                <c:pt idx="21">
                  <c:v>70.784866288050608</c:v>
                </c:pt>
                <c:pt idx="22">
                  <c:v>89.951273728747964</c:v>
                </c:pt>
                <c:pt idx="23">
                  <c:v>122.25415192390599</c:v>
                </c:pt>
                <c:pt idx="24">
                  <c:v>87.889540936256935</c:v>
                </c:pt>
              </c:numCache>
            </c:numRef>
          </c:val>
          <c:extLst>
            <c:ext xmlns:c16="http://schemas.microsoft.com/office/drawing/2014/chart" uri="{C3380CC4-5D6E-409C-BE32-E72D297353CC}">
              <c16:uniqueId val="{00000002-4ACE-47D4-AF98-8064F019B3D8}"/>
            </c:ext>
          </c:extLst>
        </c:ser>
        <c:ser>
          <c:idx val="3"/>
          <c:order val="3"/>
          <c:tx>
            <c:strRef>
              <c:f>'---Compare options---'!$H$10</c:f>
              <c:strCache>
                <c:ptCount val="1"/>
                <c:pt idx="0">
                  <c:v>VOM</c:v>
                </c:pt>
              </c:strCache>
            </c:strRef>
          </c:tx>
          <c:spPr>
            <a:solidFill>
              <a:srgbClr val="3D108A"/>
            </a:solidFill>
            <a:ln w="25400">
              <a:noFill/>
              <a:prstDash val="solid"/>
            </a:ln>
            <a:effectLst/>
            <a:extLst>
              <a:ext uri="{91240B29-F687-4F45-9708-019B960494DF}">
                <a14:hiddenLine xmlns:a14="http://schemas.microsoft.com/office/drawing/2010/main" w="25400">
                  <a:solidFill>
                    <a:srgbClr val="3D108A"/>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options---'!$I$10:$AG$10</c:f>
              <c:numCache>
                <c:formatCode>"$"#,##0</c:formatCode>
                <c:ptCount val="25"/>
                <c:pt idx="0">
                  <c:v>-0.21772455189924222</c:v>
                </c:pt>
                <c:pt idx="1">
                  <c:v>-1.1139929352298494</c:v>
                </c:pt>
                <c:pt idx="2">
                  <c:v>-3.4038311916832464</c:v>
                </c:pt>
                <c:pt idx="3">
                  <c:v>-2.3416962933413452</c:v>
                </c:pt>
                <c:pt idx="4">
                  <c:v>-3.2205521138624174</c:v>
                </c:pt>
                <c:pt idx="5">
                  <c:v>-3.3132396541827474</c:v>
                </c:pt>
                <c:pt idx="6">
                  <c:v>-3.4327780443071387</c:v>
                </c:pt>
                <c:pt idx="7">
                  <c:v>-2.8920253327747343</c:v>
                </c:pt>
                <c:pt idx="8">
                  <c:v>-1.9074906189785397</c:v>
                </c:pt>
                <c:pt idx="9">
                  <c:v>0.25967512671559234</c:v>
                </c:pt>
                <c:pt idx="10">
                  <c:v>1.8808078492120548</c:v>
                </c:pt>
                <c:pt idx="11">
                  <c:v>-1.1715896392039722</c:v>
                </c:pt>
                <c:pt idx="12">
                  <c:v>5.4461793129328289</c:v>
                </c:pt>
                <c:pt idx="13">
                  <c:v>1.7837453779195203</c:v>
                </c:pt>
                <c:pt idx="14">
                  <c:v>5.3600013973823515</c:v>
                </c:pt>
                <c:pt idx="15">
                  <c:v>1.0825241510788328</c:v>
                </c:pt>
                <c:pt idx="16">
                  <c:v>-1.480548374725986</c:v>
                </c:pt>
                <c:pt idx="17">
                  <c:v>-1.8705877374779958</c:v>
                </c:pt>
                <c:pt idx="18">
                  <c:v>0.57585467288059589</c:v>
                </c:pt>
                <c:pt idx="19">
                  <c:v>1.8907320198060771</c:v>
                </c:pt>
                <c:pt idx="20">
                  <c:v>1.827661323651264</c:v>
                </c:pt>
                <c:pt idx="21">
                  <c:v>2.0601017198536575</c:v>
                </c:pt>
                <c:pt idx="22">
                  <c:v>1.0189166797857032</c:v>
                </c:pt>
                <c:pt idx="23">
                  <c:v>2.1294582046179569</c:v>
                </c:pt>
                <c:pt idx="24">
                  <c:v>0.97081342351148492</c:v>
                </c:pt>
              </c:numCache>
            </c:numRef>
          </c:val>
          <c:extLst>
            <c:ext xmlns:c16="http://schemas.microsoft.com/office/drawing/2014/chart" uri="{C3380CC4-5D6E-409C-BE32-E72D297353CC}">
              <c16:uniqueId val="{00000003-4ACE-47D4-AF98-8064F019B3D8}"/>
            </c:ext>
          </c:extLst>
        </c:ser>
        <c:ser>
          <c:idx val="4"/>
          <c:order val="4"/>
          <c:tx>
            <c:strRef>
              <c:f>'---Compare options---'!$H$11</c:f>
              <c:strCache>
                <c:ptCount val="1"/>
                <c:pt idx="0">
                  <c:v>REHAB</c:v>
                </c:pt>
              </c:strCache>
            </c:strRef>
          </c:tx>
          <c:spPr>
            <a:solidFill>
              <a:srgbClr val="750E5C"/>
            </a:solidFill>
            <a:ln w="25400">
              <a:noFill/>
              <a:prstDash val="solid"/>
            </a:ln>
            <a:effectLst/>
            <a:extLst>
              <a:ext uri="{91240B29-F687-4F45-9708-019B960494DF}">
                <a14:hiddenLine xmlns:a14="http://schemas.microsoft.com/office/drawing/2010/main" w="25400">
                  <a:solidFill>
                    <a:srgbClr val="750E5C"/>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options---'!$I$11:$AG$11</c:f>
              <c:numCache>
                <c:formatCode>"$"#,##0</c:formatCode>
                <c:ptCount val="25"/>
                <c:pt idx="0">
                  <c:v>0</c:v>
                </c:pt>
                <c:pt idx="1">
                  <c:v>0</c:v>
                </c:pt>
                <c:pt idx="2">
                  <c:v>12.134509998282127</c:v>
                </c:pt>
                <c:pt idx="3">
                  <c:v>0.19218162926468996</c:v>
                </c:pt>
                <c:pt idx="4">
                  <c:v>1.0507413677980149</c:v>
                </c:pt>
                <c:pt idx="5">
                  <c:v>6.5493167927060787</c:v>
                </c:pt>
                <c:pt idx="6">
                  <c:v>0.57755108523246601</c:v>
                </c:pt>
                <c:pt idx="7">
                  <c:v>6.0114145763471276</c:v>
                </c:pt>
                <c:pt idx="8">
                  <c:v>-11.192358398552242</c:v>
                </c:pt>
                <c:pt idx="9">
                  <c:v>0.65793667184515292</c:v>
                </c:pt>
                <c:pt idx="10">
                  <c:v>6.7312758842143802E-4</c:v>
                </c:pt>
                <c:pt idx="11">
                  <c:v>4.4109314008365229E-6</c:v>
                </c:pt>
                <c:pt idx="12">
                  <c:v>1.2162201298900035</c:v>
                </c:pt>
                <c:pt idx="13">
                  <c:v>1.8244136197731913</c:v>
                </c:pt>
                <c:pt idx="14">
                  <c:v>3.2878694685366976E-8</c:v>
                </c:pt>
                <c:pt idx="15">
                  <c:v>-2.1099091300710171</c:v>
                </c:pt>
                <c:pt idx="16">
                  <c:v>-2.0044707497191701E-6</c:v>
                </c:pt>
                <c:pt idx="17">
                  <c:v>-0.81474345435956275</c:v>
                </c:pt>
                <c:pt idx="18">
                  <c:v>-8.9616919384526522E-6</c:v>
                </c:pt>
                <c:pt idx="19">
                  <c:v>-1.5808929266410357E-6</c:v>
                </c:pt>
                <c:pt idx="20">
                  <c:v>1.7100657313701377E-8</c:v>
                </c:pt>
                <c:pt idx="21">
                  <c:v>-4.8324272148105057E-5</c:v>
                </c:pt>
                <c:pt idx="22">
                  <c:v>2.3727981401521551E-6</c:v>
                </c:pt>
                <c:pt idx="23">
                  <c:v>-1.0592182602873741E-7</c:v>
                </c:pt>
                <c:pt idx="24">
                  <c:v>8.1812959262735075E-7</c:v>
                </c:pt>
              </c:numCache>
            </c:numRef>
          </c:val>
          <c:extLst>
            <c:ext xmlns:c16="http://schemas.microsoft.com/office/drawing/2014/chart" uri="{C3380CC4-5D6E-409C-BE32-E72D297353CC}">
              <c16:uniqueId val="{00000004-4ACE-47D4-AF98-8064F019B3D8}"/>
            </c:ext>
          </c:extLst>
        </c:ser>
        <c:ser>
          <c:idx val="5"/>
          <c:order val="5"/>
          <c:tx>
            <c:strRef>
              <c:f>'---Compare options---'!$H$12</c:f>
              <c:strCache>
                <c:ptCount val="1"/>
                <c:pt idx="0">
                  <c:v>REZ</c:v>
                </c:pt>
              </c:strCache>
            </c:strRef>
          </c:tx>
          <c:spPr>
            <a:solidFill>
              <a:srgbClr val="FF4136"/>
            </a:solidFill>
            <a:ln w="25400">
              <a:noFill/>
              <a:prstDash val="solid"/>
            </a:ln>
            <a:effectLst/>
            <a:extLst>
              <a:ext uri="{91240B29-F687-4F45-9708-019B960494DF}">
                <a14:hiddenLine xmlns:a14="http://schemas.microsoft.com/office/drawing/2010/main" w="25400">
                  <a:solidFill>
                    <a:srgbClr val="FF4136"/>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options---'!$I$12:$AG$12</c:f>
              <c:numCache>
                <c:formatCode>"$"#,##0</c:formatCode>
                <c:ptCount val="25"/>
                <c:pt idx="0">
                  <c:v>1.4500794931682321E-3</c:v>
                </c:pt>
                <c:pt idx="1">
                  <c:v>2.0244060621564639</c:v>
                </c:pt>
                <c:pt idx="2">
                  <c:v>2.763115165547346</c:v>
                </c:pt>
                <c:pt idx="3">
                  <c:v>-2.5581667106756396</c:v>
                </c:pt>
                <c:pt idx="4">
                  <c:v>94.947591787143921</c:v>
                </c:pt>
                <c:pt idx="5">
                  <c:v>-34.956606383307083</c:v>
                </c:pt>
                <c:pt idx="6">
                  <c:v>2.0904941695784873</c:v>
                </c:pt>
                <c:pt idx="7">
                  <c:v>-15.386896405391569</c:v>
                </c:pt>
                <c:pt idx="8">
                  <c:v>38.797107379642448</c:v>
                </c:pt>
                <c:pt idx="9">
                  <c:v>-20.980188112775707</c:v>
                </c:pt>
                <c:pt idx="10">
                  <c:v>-52.870857273708211</c:v>
                </c:pt>
                <c:pt idx="11">
                  <c:v>26.684255459275651</c:v>
                </c:pt>
                <c:pt idx="12">
                  <c:v>1.5425897640317261</c:v>
                </c:pt>
                <c:pt idx="13">
                  <c:v>59.550725116187849</c:v>
                </c:pt>
                <c:pt idx="14">
                  <c:v>32.191673997115579</c:v>
                </c:pt>
                <c:pt idx="15">
                  <c:v>15.026772102738454</c:v>
                </c:pt>
                <c:pt idx="16">
                  <c:v>-7.156850692827458</c:v>
                </c:pt>
                <c:pt idx="17">
                  <c:v>12.185283581434982</c:v>
                </c:pt>
                <c:pt idx="18">
                  <c:v>25.507091087739013</c:v>
                </c:pt>
                <c:pt idx="19">
                  <c:v>6.9500432685366249</c:v>
                </c:pt>
                <c:pt idx="20">
                  <c:v>39.634253661485999</c:v>
                </c:pt>
                <c:pt idx="21">
                  <c:v>2.8987030402227303</c:v>
                </c:pt>
                <c:pt idx="22">
                  <c:v>1.4781891859900351</c:v>
                </c:pt>
                <c:pt idx="23">
                  <c:v>-26.010931498763878</c:v>
                </c:pt>
                <c:pt idx="24">
                  <c:v>-0.36357272478126107</c:v>
                </c:pt>
              </c:numCache>
            </c:numRef>
          </c:val>
          <c:extLst>
            <c:ext xmlns:c16="http://schemas.microsoft.com/office/drawing/2014/chart" uri="{C3380CC4-5D6E-409C-BE32-E72D297353CC}">
              <c16:uniqueId val="{00000005-4ACE-47D4-AF98-8064F019B3D8}"/>
            </c:ext>
          </c:extLst>
        </c:ser>
        <c:ser>
          <c:idx val="6"/>
          <c:order val="6"/>
          <c:tx>
            <c:strRef>
              <c:f>'---Compare options---'!$H$13</c:f>
              <c:strCache>
                <c:ptCount val="1"/>
                <c:pt idx="0">
                  <c:v>USE+DSP</c:v>
                </c:pt>
              </c:strCache>
            </c:strRef>
          </c:tx>
          <c:spPr>
            <a:solidFill>
              <a:srgbClr val="27ACAA"/>
            </a:solidFill>
            <a:ln>
              <a:noFill/>
              <a:prstDash val="solid"/>
            </a:ln>
            <a:effectLst/>
            <a:extLst>
              <a:ext uri="{91240B29-F687-4F45-9708-019B960494DF}">
                <a14:hiddenLine xmlns:a14="http://schemas.microsoft.com/office/drawing/2010/main">
                  <a:solidFill>
                    <a:srgbClr val="27ACAA"/>
                  </a:solidFill>
                  <a:prstDash val="solid"/>
                </a14:hiddenLine>
              </a:ext>
            </a:extLst>
          </c:spPr>
          <c:invertIfNegative val="0"/>
          <c:cat>
            <c:strRef>
              <c:f>'---Compare options---'!$I$6:$AG$6</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options---'!$I$13:$AG$13</c:f>
              <c:numCache>
                <c:formatCode>"$"#,##0</c:formatCode>
                <c:ptCount val="25"/>
                <c:pt idx="0">
                  <c:v>6.0616865015789987</c:v>
                </c:pt>
                <c:pt idx="1">
                  <c:v>-1.6328772029810352E-3</c:v>
                </c:pt>
                <c:pt idx="2">
                  <c:v>2.2583371242030408</c:v>
                </c:pt>
                <c:pt idx="3">
                  <c:v>-1.507551932967006</c:v>
                </c:pt>
                <c:pt idx="4">
                  <c:v>6.9980423268997588E-2</c:v>
                </c:pt>
                <c:pt idx="5">
                  <c:v>-0.95184251268001385</c:v>
                </c:pt>
                <c:pt idx="6">
                  <c:v>-0.64099512608799702</c:v>
                </c:pt>
                <c:pt idx="7">
                  <c:v>-1.0475450550499954</c:v>
                </c:pt>
                <c:pt idx="8">
                  <c:v>0.45365278215799937</c:v>
                </c:pt>
                <c:pt idx="9">
                  <c:v>-6.5339166562350011</c:v>
                </c:pt>
                <c:pt idx="10">
                  <c:v>5.716479440059997</c:v>
                </c:pt>
                <c:pt idx="11">
                  <c:v>0.95415058492300009</c:v>
                </c:pt>
                <c:pt idx="12">
                  <c:v>-1.2402259199030012</c:v>
                </c:pt>
                <c:pt idx="13">
                  <c:v>-1.1738364250750004</c:v>
                </c:pt>
                <c:pt idx="14">
                  <c:v>-7.5778244536790007</c:v>
                </c:pt>
                <c:pt idx="15">
                  <c:v>1.5041936116000002E-2</c:v>
                </c:pt>
                <c:pt idx="16">
                  <c:v>1.794136932835001</c:v>
                </c:pt>
                <c:pt idx="17">
                  <c:v>-1.4954945134320006</c:v>
                </c:pt>
                <c:pt idx="18">
                  <c:v>-0.77173672485700084</c:v>
                </c:pt>
                <c:pt idx="19">
                  <c:v>2.0706557908140004</c:v>
                </c:pt>
                <c:pt idx="20">
                  <c:v>-1.4909217524399991</c:v>
                </c:pt>
                <c:pt idx="21">
                  <c:v>1.6641365903799996</c:v>
                </c:pt>
                <c:pt idx="22">
                  <c:v>-0.17069334556400009</c:v>
                </c:pt>
                <c:pt idx="23">
                  <c:v>-0.34702178554400054</c:v>
                </c:pt>
                <c:pt idx="24">
                  <c:v>0.31419014887399987</c:v>
                </c:pt>
              </c:numCache>
            </c:numRef>
          </c:val>
          <c:extLst>
            <c:ext xmlns:c16="http://schemas.microsoft.com/office/drawing/2014/chart" uri="{C3380CC4-5D6E-409C-BE32-E72D297353CC}">
              <c16:uniqueId val="{00000006-4ACE-47D4-AF98-8064F019B3D8}"/>
            </c:ext>
          </c:extLst>
        </c:ser>
        <c:dLbls>
          <c:showLegendKey val="0"/>
          <c:showVal val="0"/>
          <c:showCatName val="0"/>
          <c:showSerName val="0"/>
          <c:showPercent val="0"/>
          <c:showBubbleSize val="0"/>
        </c:dLbls>
        <c:gapWidth val="150"/>
        <c:overlap val="100"/>
        <c:axId val="1837395552"/>
        <c:axId val="1837396096"/>
      </c:barChart>
      <c:catAx>
        <c:axId val="1837395552"/>
        <c:scaling>
          <c:orientation val="minMax"/>
        </c:scaling>
        <c:delete val="0"/>
        <c:axPos val="b"/>
        <c:numFmt formatCode="General" sourceLinked="1"/>
        <c:majorTickMark val="out"/>
        <c:minorTickMark val="none"/>
        <c:tickLblPos val="low"/>
        <c:spPr>
          <a:noFill/>
          <a:ln w="9525" cap="flat" cmpd="sng" algn="ctr">
            <a:solidFill>
              <a:srgbClr val="868686"/>
            </a:solidFill>
            <a:round/>
          </a:ln>
          <a:effectLst/>
        </c:spPr>
        <c:txPr>
          <a:bodyPr rot="-2700000" spcFirstLastPara="1" vertOverflow="ellipsis"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837396096"/>
        <c:crosses val="autoZero"/>
        <c:auto val="1"/>
        <c:lblAlgn val="ctr"/>
        <c:lblOffset val="100"/>
        <c:noMultiLvlLbl val="0"/>
      </c:catAx>
      <c:valAx>
        <c:axId val="1837396096"/>
        <c:scaling>
          <c:orientation val="minMax"/>
        </c:scaling>
        <c:delete val="0"/>
        <c:axPos val="l"/>
        <c:majorGridlines>
          <c:spPr>
            <a:ln w="3175" cap="flat" cmpd="sng" algn="ctr">
              <a:solidFill>
                <a:srgbClr val="A5A5A5"/>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r>
                  <a:rPr lang="en-AU"/>
                  <a:t>Annual market benefits
($m, discounted to 1 July 2021)</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endParaRPr lang="en-US"/>
            </a:p>
          </c:txPr>
        </c:title>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83739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200" b="0">
          <a:latin typeface="Arial Narrow"/>
          <a:ea typeface="Arial Narrow"/>
          <a:cs typeface="Arial Narrow"/>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'---Compare options---'!$H$48</c:f>
              <c:strCache>
                <c:ptCount val="1"/>
                <c:pt idx="0">
                  <c:v>Black Coal</c:v>
                </c:pt>
              </c:strCache>
            </c:strRef>
          </c:tx>
          <c:spPr>
            <a:solidFill>
              <a:srgbClr val="2E2E38"/>
            </a:solidFill>
            <a:ln w="25400">
              <a:noFill/>
              <a:prstDash val="solid"/>
            </a:ln>
            <a:effectLst/>
            <a:extLst>
              <a:ext uri="{91240B29-F687-4F45-9708-019B960494DF}">
                <a14:hiddenLine xmlns:a14="http://schemas.microsoft.com/office/drawing/2010/main" w="25400">
                  <a:solidFill>
                    <a:srgbClr val="2E2E38"/>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options---'!$I$48:$AG$48</c:f>
              <c:numCache>
                <c:formatCode>#,##0</c:formatCode>
                <c:ptCount val="25"/>
                <c:pt idx="0">
                  <c:v>-7.3922699999820907</c:v>
                </c:pt>
                <c:pt idx="1">
                  <c:v>314.72655000003579</c:v>
                </c:pt>
                <c:pt idx="2">
                  <c:v>848.24634381302167</c:v>
                </c:pt>
                <c:pt idx="3">
                  <c:v>486.59513147001417</c:v>
                </c:pt>
                <c:pt idx="4">
                  <c:v>1008.9006216310081</c:v>
                </c:pt>
                <c:pt idx="5">
                  <c:v>877.32022299200617</c:v>
                </c:pt>
                <c:pt idx="6">
                  <c:v>1166.2168136050095</c:v>
                </c:pt>
                <c:pt idx="7">
                  <c:v>898.94251618400449</c:v>
                </c:pt>
                <c:pt idx="8">
                  <c:v>2216.3743717489997</c:v>
                </c:pt>
                <c:pt idx="9">
                  <c:v>2778.9365629220047</c:v>
                </c:pt>
                <c:pt idx="10">
                  <c:v>149.10885370499818</c:v>
                </c:pt>
                <c:pt idx="11">
                  <c:v>506.83914554399962</c:v>
                </c:pt>
                <c:pt idx="12">
                  <c:v>373.12671160299942</c:v>
                </c:pt>
                <c:pt idx="13">
                  <c:v>442.13681237299897</c:v>
                </c:pt>
                <c:pt idx="14">
                  <c:v>433.7319860580028</c:v>
                </c:pt>
                <c:pt idx="15">
                  <c:v>114.64752786099962</c:v>
                </c:pt>
                <c:pt idx="16">
                  <c:v>226.47370735199911</c:v>
                </c:pt>
                <c:pt idx="17">
                  <c:v>3.4829437000000241E-2</c:v>
                </c:pt>
                <c:pt idx="18">
                  <c:v>2.6256367000000197E-2</c:v>
                </c:pt>
                <c:pt idx="19">
                  <c:v>2.3477050000000083E-2</c:v>
                </c:pt>
                <c:pt idx="20">
                  <c:v>2.3412232000000005E-2</c:v>
                </c:pt>
                <c:pt idx="21">
                  <c:v>-4.249344999999044E-4</c:v>
                </c:pt>
                <c:pt idx="22">
                  <c:v>-5.1877200000000068E-4</c:v>
                </c:pt>
                <c:pt idx="23">
                  <c:v>-4.8973750000000371E-4</c:v>
                </c:pt>
                <c:pt idx="24">
                  <c:v>7.475600000000221E-5</c:v>
                </c:pt>
              </c:numCache>
            </c:numRef>
          </c:val>
          <c:extLst>
            <c:ext xmlns:c16="http://schemas.microsoft.com/office/drawing/2014/chart" uri="{C3380CC4-5D6E-409C-BE32-E72D297353CC}">
              <c16:uniqueId val="{00000000-D7FB-4356-8F1C-D99DB3821A2C}"/>
            </c:ext>
          </c:extLst>
        </c:ser>
        <c:ser>
          <c:idx val="1"/>
          <c:order val="1"/>
          <c:tx>
            <c:strRef>
              <c:f>'---Compare options---'!$H$49</c:f>
              <c:strCache>
                <c:ptCount val="1"/>
                <c:pt idx="0">
                  <c:v>Brown Coal</c:v>
                </c:pt>
              </c:strCache>
            </c:strRef>
          </c:tx>
          <c:spPr>
            <a:solidFill>
              <a:srgbClr val="BC2F00"/>
            </a:solidFill>
            <a:ln w="25400">
              <a:noFill/>
              <a:prstDash val="solid"/>
            </a:ln>
            <a:effectLst/>
            <a:extLst>
              <a:ext uri="{91240B29-F687-4F45-9708-019B960494DF}">
                <a14:hiddenLine xmlns:a14="http://schemas.microsoft.com/office/drawing/2010/main" w="25400">
                  <a:solidFill>
                    <a:srgbClr val="BC2F00"/>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options---'!$I$49:$AG$49</c:f>
              <c:numCache>
                <c:formatCode>#,##0</c:formatCode>
                <c:ptCount val="25"/>
                <c:pt idx="0">
                  <c:v>152.59969999999885</c:v>
                </c:pt>
                <c:pt idx="1">
                  <c:v>121.87069999999949</c:v>
                </c:pt>
                <c:pt idx="2">
                  <c:v>471.59237690000737</c:v>
                </c:pt>
                <c:pt idx="3">
                  <c:v>409.85179238200362</c:v>
                </c:pt>
                <c:pt idx="4">
                  <c:v>465.31440990900774</c:v>
                </c:pt>
                <c:pt idx="5">
                  <c:v>876.96482479999941</c:v>
                </c:pt>
                <c:pt idx="6">
                  <c:v>778.30503552999926</c:v>
                </c:pt>
                <c:pt idx="7">
                  <c:v>1213.9591468940107</c:v>
                </c:pt>
                <c:pt idx="8">
                  <c:v>-0.291629845</c:v>
                </c:pt>
                <c:pt idx="9">
                  <c:v>-0.30080385299999995</c:v>
                </c:pt>
                <c:pt idx="10">
                  <c:v>-0.23036306400000001</c:v>
                </c:pt>
                <c:pt idx="11">
                  <c:v>-0.237732257</c:v>
                </c:pt>
                <c:pt idx="12">
                  <c:v>-0.22638554299999988</c:v>
                </c:pt>
                <c:pt idx="13">
                  <c:v>-5.7921260499999822E-2</c:v>
                </c:pt>
                <c:pt idx="14">
                  <c:v>-6.2079147500000001E-2</c:v>
                </c:pt>
                <c:pt idx="15">
                  <c:v>-3.2593950499999996E-2</c:v>
                </c:pt>
                <c:pt idx="16">
                  <c:v>-2.9685269499999903E-2</c:v>
                </c:pt>
                <c:pt idx="17">
                  <c:v>-2.5024137499999904E-2</c:v>
                </c:pt>
                <c:pt idx="18">
                  <c:v>-2.6066760500000015E-2</c:v>
                </c:pt>
                <c:pt idx="19">
                  <c:v>-2.6429183499999696E-2</c:v>
                </c:pt>
                <c:pt idx="20">
                  <c:v>-2.7256137999999999E-2</c:v>
                </c:pt>
                <c:pt idx="21">
                  <c:v>-2.4078593599999996E-2</c:v>
                </c:pt>
                <c:pt idx="22">
                  <c:v>-4.1667669000000004E-3</c:v>
                </c:pt>
                <c:pt idx="23">
                  <c:v>-5.8540391999999976E-3</c:v>
                </c:pt>
                <c:pt idx="24">
                  <c:v>0</c:v>
                </c:pt>
              </c:numCache>
            </c:numRef>
          </c:val>
          <c:extLst>
            <c:ext xmlns:c16="http://schemas.microsoft.com/office/drawing/2014/chart" uri="{C3380CC4-5D6E-409C-BE32-E72D297353CC}">
              <c16:uniqueId val="{00000001-D7FB-4356-8F1C-D99DB3821A2C}"/>
            </c:ext>
          </c:extLst>
        </c:ser>
        <c:ser>
          <c:idx val="2"/>
          <c:order val="2"/>
          <c:tx>
            <c:strRef>
              <c:f>'---Compare options---'!$H$50</c:f>
              <c:strCache>
                <c:ptCount val="1"/>
                <c:pt idx="0">
                  <c:v>CCGT</c:v>
                </c:pt>
              </c:strCache>
            </c:strRef>
          </c:tx>
          <c:spPr>
            <a:solidFill>
              <a:srgbClr val="747480"/>
            </a:solidFill>
            <a:ln w="25400">
              <a:noFill/>
              <a:prstDash val="solid"/>
            </a:ln>
            <a:effectLst/>
            <a:extLst>
              <a:ext uri="{91240B29-F687-4F45-9708-019B960494DF}">
                <a14:hiddenLine xmlns:a14="http://schemas.microsoft.com/office/drawing/2010/main" w="25400">
                  <a:solidFill>
                    <a:srgbClr val="747480"/>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options---'!$I$50:$AG$50</c:f>
              <c:numCache>
                <c:formatCode>#,##0</c:formatCode>
                <c:ptCount val="25"/>
                <c:pt idx="0">
                  <c:v>1.2484913000009783</c:v>
                </c:pt>
                <c:pt idx="1">
                  <c:v>10.973651684699917</c:v>
                </c:pt>
                <c:pt idx="2">
                  <c:v>-15.550054817399541</c:v>
                </c:pt>
                <c:pt idx="3">
                  <c:v>0.8519934818996262</c:v>
                </c:pt>
                <c:pt idx="4">
                  <c:v>-42.512189552600375</c:v>
                </c:pt>
                <c:pt idx="5">
                  <c:v>-18.335327676600173</c:v>
                </c:pt>
                <c:pt idx="6">
                  <c:v>-56.095707383299668</c:v>
                </c:pt>
                <c:pt idx="7">
                  <c:v>-102.28834681769786</c:v>
                </c:pt>
                <c:pt idx="8">
                  <c:v>-43.286676675199487</c:v>
                </c:pt>
                <c:pt idx="9">
                  <c:v>-411.47282314830136</c:v>
                </c:pt>
                <c:pt idx="10">
                  <c:v>-214.19589801499933</c:v>
                </c:pt>
                <c:pt idx="11">
                  <c:v>-76.403079335001166</c:v>
                </c:pt>
                <c:pt idx="12">
                  <c:v>-307.61366641740096</c:v>
                </c:pt>
                <c:pt idx="13">
                  <c:v>-350.69807741129898</c:v>
                </c:pt>
                <c:pt idx="14">
                  <c:v>-169.55970854510088</c:v>
                </c:pt>
                <c:pt idx="15">
                  <c:v>-34.785902390000956</c:v>
                </c:pt>
                <c:pt idx="16">
                  <c:v>73.155134147699755</c:v>
                </c:pt>
                <c:pt idx="17">
                  <c:v>-19.586646354300683</c:v>
                </c:pt>
                <c:pt idx="18">
                  <c:v>94.413671628600241</c:v>
                </c:pt>
                <c:pt idx="19">
                  <c:v>112.62205936120245</c:v>
                </c:pt>
                <c:pt idx="20">
                  <c:v>-56.934273613499499</c:v>
                </c:pt>
                <c:pt idx="21">
                  <c:v>36.290837962700152</c:v>
                </c:pt>
                <c:pt idx="22">
                  <c:v>-12.509050552499957</c:v>
                </c:pt>
                <c:pt idx="23">
                  <c:v>-3.6714287517997946</c:v>
                </c:pt>
                <c:pt idx="24">
                  <c:v>1.9238806874998318</c:v>
                </c:pt>
              </c:numCache>
            </c:numRef>
          </c:val>
          <c:extLst>
            <c:ext xmlns:c16="http://schemas.microsoft.com/office/drawing/2014/chart" uri="{C3380CC4-5D6E-409C-BE32-E72D297353CC}">
              <c16:uniqueId val="{00000002-D7FB-4356-8F1C-D99DB3821A2C}"/>
            </c:ext>
          </c:extLst>
        </c:ser>
        <c:ser>
          <c:idx val="3"/>
          <c:order val="3"/>
          <c:tx>
            <c:strRef>
              <c:f>'---Compare options---'!$H$51</c:f>
              <c:strCache>
                <c:ptCount val="1"/>
                <c:pt idx="0">
                  <c:v>Gas - Steam</c:v>
                </c:pt>
              </c:strCache>
            </c:strRef>
          </c:tx>
          <c:spPr>
            <a:solidFill>
              <a:srgbClr val="C981B2"/>
            </a:solidFill>
            <a:ln w="25400">
              <a:noFill/>
              <a:prstDash val="solid"/>
            </a:ln>
            <a:effectLst/>
            <a:extLst>
              <a:ext uri="{91240B29-F687-4F45-9708-019B960494DF}">
                <a14:hiddenLine xmlns:a14="http://schemas.microsoft.com/office/drawing/2010/main" w="25400">
                  <a:solidFill>
                    <a:srgbClr val="C981B2"/>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options---'!$I$51:$AG$51</c:f>
              <c:numCache>
                <c:formatCode>#,##0</c:formatCode>
                <c:ptCount val="25"/>
                <c:pt idx="0">
                  <c:v>-1.8779089999999883</c:v>
                </c:pt>
                <c:pt idx="1">
                  <c:v>-4.759098999999992</c:v>
                </c:pt>
                <c:pt idx="2">
                  <c:v>-63.42646000000002</c:v>
                </c:pt>
                <c:pt idx="3">
                  <c:v>-47.358785000000012</c:v>
                </c:pt>
                <c:pt idx="4">
                  <c:v>-54.627024000000006</c:v>
                </c:pt>
                <c:pt idx="5">
                  <c:v>-90.069920000000025</c:v>
                </c:pt>
                <c:pt idx="6">
                  <c:v>-81.733752999999979</c:v>
                </c:pt>
                <c:pt idx="7">
                  <c:v>-185.18033999999898</c:v>
                </c:pt>
                <c:pt idx="8">
                  <c:v>-659.05835000000002</c:v>
                </c:pt>
                <c:pt idx="9">
                  <c:v>-786.40174000000002</c:v>
                </c:pt>
                <c:pt idx="10">
                  <c:v>-405.46609999999998</c:v>
                </c:pt>
                <c:pt idx="11">
                  <c:v>-388.16939000000002</c:v>
                </c:pt>
                <c:pt idx="12">
                  <c:v>-483.48546999999996</c:v>
                </c:pt>
                <c:pt idx="13">
                  <c:v>-529.21914000000004</c:v>
                </c:pt>
                <c:pt idx="14">
                  <c:v>-458.26013999999998</c:v>
                </c:pt>
                <c:pt idx="15">
                  <c:v>-475.03139999999996</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D7FB-4356-8F1C-D99DB3821A2C}"/>
            </c:ext>
          </c:extLst>
        </c:ser>
        <c:ser>
          <c:idx val="4"/>
          <c:order val="4"/>
          <c:tx>
            <c:strRef>
              <c:f>'---Compare options---'!$H$52</c:f>
              <c:strCache>
                <c:ptCount val="1"/>
                <c:pt idx="0">
                  <c:v>OCGT / Diesel</c:v>
                </c:pt>
              </c:strCache>
            </c:strRef>
          </c:tx>
          <c:spPr>
            <a:solidFill>
              <a:srgbClr val="C4C4CD"/>
            </a:solidFill>
            <a:ln w="25400">
              <a:noFill/>
              <a:prstDash val="solid"/>
            </a:ln>
            <a:effectLst/>
            <a:extLst>
              <a:ext uri="{91240B29-F687-4F45-9708-019B960494DF}">
                <a14:hiddenLine xmlns:a14="http://schemas.microsoft.com/office/drawing/2010/main" w="25400">
                  <a:solidFill>
                    <a:srgbClr val="C4C4CD"/>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options---'!$I$52:$AG$52</c:f>
              <c:numCache>
                <c:formatCode>#,##0</c:formatCode>
                <c:ptCount val="25"/>
                <c:pt idx="0">
                  <c:v>-0.27024791417986194</c:v>
                </c:pt>
                <c:pt idx="1">
                  <c:v>-3.2434985726599734</c:v>
                </c:pt>
                <c:pt idx="2">
                  <c:v>-60.055393509400005</c:v>
                </c:pt>
                <c:pt idx="3">
                  <c:v>-39.506813492009712</c:v>
                </c:pt>
                <c:pt idx="4">
                  <c:v>-45.558036718628784</c:v>
                </c:pt>
                <c:pt idx="5">
                  <c:v>-127.27585809774007</c:v>
                </c:pt>
                <c:pt idx="6">
                  <c:v>-69.940885835549921</c:v>
                </c:pt>
                <c:pt idx="7">
                  <c:v>-138.77062357656007</c:v>
                </c:pt>
                <c:pt idx="8">
                  <c:v>-483.67718339257988</c:v>
                </c:pt>
                <c:pt idx="9">
                  <c:v>-736.3362476103996</c:v>
                </c:pt>
                <c:pt idx="10">
                  <c:v>-512.38711551515007</c:v>
                </c:pt>
                <c:pt idx="11">
                  <c:v>-693.13365502482657</c:v>
                </c:pt>
                <c:pt idx="12">
                  <c:v>-809.28124412669945</c:v>
                </c:pt>
                <c:pt idx="13">
                  <c:v>-1067.6890615607977</c:v>
                </c:pt>
                <c:pt idx="14">
                  <c:v>-1250.2894023347981</c:v>
                </c:pt>
                <c:pt idx="15">
                  <c:v>-1063.2269461473197</c:v>
                </c:pt>
                <c:pt idx="16">
                  <c:v>-1417.79075329229</c:v>
                </c:pt>
                <c:pt idx="17">
                  <c:v>-846.92429017369614</c:v>
                </c:pt>
                <c:pt idx="18">
                  <c:v>-1667.0965946243959</c:v>
                </c:pt>
                <c:pt idx="19">
                  <c:v>-1810.7116404847584</c:v>
                </c:pt>
                <c:pt idx="20">
                  <c:v>-1822.5865590893991</c:v>
                </c:pt>
                <c:pt idx="21">
                  <c:v>-1885.9166666166002</c:v>
                </c:pt>
                <c:pt idx="22">
                  <c:v>-2507.4142125500493</c:v>
                </c:pt>
                <c:pt idx="23">
                  <c:v>-3471.7709563322533</c:v>
                </c:pt>
                <c:pt idx="24">
                  <c:v>-2619.0502329856499</c:v>
                </c:pt>
              </c:numCache>
            </c:numRef>
          </c:val>
          <c:extLst>
            <c:ext xmlns:c16="http://schemas.microsoft.com/office/drawing/2014/chart" uri="{C3380CC4-5D6E-409C-BE32-E72D297353CC}">
              <c16:uniqueId val="{00000004-D7FB-4356-8F1C-D99DB3821A2C}"/>
            </c:ext>
          </c:extLst>
        </c:ser>
        <c:ser>
          <c:idx val="5"/>
          <c:order val="5"/>
          <c:tx>
            <c:strRef>
              <c:f>'---Compare options---'!$H$53</c:f>
              <c:strCache>
                <c:ptCount val="1"/>
                <c:pt idx="0">
                  <c:v>Hydro</c:v>
                </c:pt>
              </c:strCache>
            </c:strRef>
          </c:tx>
          <c:spPr>
            <a:solidFill>
              <a:srgbClr val="188CE5"/>
            </a:solidFill>
            <a:ln w="25400">
              <a:noFill/>
              <a:prstDash val="solid"/>
            </a:ln>
            <a:effectLst/>
            <a:extLst>
              <a:ext uri="{91240B29-F687-4F45-9708-019B960494DF}">
                <a14:hiddenLine xmlns:a14="http://schemas.microsoft.com/office/drawing/2010/main" w="25400">
                  <a:solidFill>
                    <a:srgbClr val="188CE5"/>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options---'!$I$53:$AG$53</c:f>
              <c:numCache>
                <c:formatCode>#,##0</c:formatCode>
                <c:ptCount val="25"/>
                <c:pt idx="0">
                  <c:v>-44.019405999999435</c:v>
                </c:pt>
                <c:pt idx="1">
                  <c:v>-47.028532000000268</c:v>
                </c:pt>
                <c:pt idx="2">
                  <c:v>-22.895359999984066</c:v>
                </c:pt>
                <c:pt idx="3">
                  <c:v>-28.147396000002118</c:v>
                </c:pt>
                <c:pt idx="4">
                  <c:v>-39.248225999999704</c:v>
                </c:pt>
                <c:pt idx="5">
                  <c:v>1.3550430000032065</c:v>
                </c:pt>
                <c:pt idx="6">
                  <c:v>-33.122285000004922</c:v>
                </c:pt>
                <c:pt idx="7">
                  <c:v>-43.899975000000268</c:v>
                </c:pt>
                <c:pt idx="8">
                  <c:v>58.999454000000696</c:v>
                </c:pt>
                <c:pt idx="9">
                  <c:v>86.96849400001156</c:v>
                </c:pt>
                <c:pt idx="10">
                  <c:v>331.7231520000023</c:v>
                </c:pt>
                <c:pt idx="11">
                  <c:v>375.15729900000224</c:v>
                </c:pt>
                <c:pt idx="12">
                  <c:v>80.961742000010418</c:v>
                </c:pt>
                <c:pt idx="13">
                  <c:v>28.923786000001201</c:v>
                </c:pt>
                <c:pt idx="14">
                  <c:v>-220.32032499999332</c:v>
                </c:pt>
                <c:pt idx="15">
                  <c:v>-224.2100649999993</c:v>
                </c:pt>
                <c:pt idx="16">
                  <c:v>-147.36316499998793</c:v>
                </c:pt>
                <c:pt idx="17">
                  <c:v>301.34229400000186</c:v>
                </c:pt>
                <c:pt idx="18">
                  <c:v>-148.49483500000133</c:v>
                </c:pt>
                <c:pt idx="19">
                  <c:v>-203.29665900000145</c:v>
                </c:pt>
                <c:pt idx="20">
                  <c:v>-303.88150499999938</c:v>
                </c:pt>
                <c:pt idx="21">
                  <c:v>-901.31221599999662</c:v>
                </c:pt>
                <c:pt idx="22">
                  <c:v>323.4250690000008</c:v>
                </c:pt>
                <c:pt idx="23">
                  <c:v>332.92398000000685</c:v>
                </c:pt>
                <c:pt idx="24">
                  <c:v>-29.420285000000149</c:v>
                </c:pt>
              </c:numCache>
            </c:numRef>
          </c:val>
          <c:extLst>
            <c:ext xmlns:c16="http://schemas.microsoft.com/office/drawing/2014/chart" uri="{C3380CC4-5D6E-409C-BE32-E72D297353CC}">
              <c16:uniqueId val="{00000005-D7FB-4356-8F1C-D99DB3821A2C}"/>
            </c:ext>
          </c:extLst>
        </c:ser>
        <c:ser>
          <c:idx val="6"/>
          <c:order val="6"/>
          <c:tx>
            <c:strRef>
              <c:f>'---Compare options---'!$H$54</c:f>
              <c:strCache>
                <c:ptCount val="1"/>
                <c:pt idx="0">
                  <c:v>Hydrogen Turbine</c:v>
                </c:pt>
              </c:strCache>
            </c:strRef>
          </c:tx>
          <c:spPr>
            <a:solidFill>
              <a:srgbClr val="34C768"/>
            </a:solidFill>
            <a:ln w="25400">
              <a:noFill/>
              <a:prstDash val="solid"/>
            </a:ln>
            <a:effectLst/>
            <a:extLst>
              <a:ext uri="{91240B29-F687-4F45-9708-019B960494DF}">
                <a14:hiddenLine xmlns:a14="http://schemas.microsoft.com/office/drawing/2010/main" w="25400">
                  <a:solidFill>
                    <a:srgbClr val="34C768"/>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options---'!$I$54:$AG$54</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D7FB-4356-8F1C-D99DB3821A2C}"/>
            </c:ext>
          </c:extLst>
        </c:ser>
        <c:ser>
          <c:idx val="7"/>
          <c:order val="7"/>
          <c:tx>
            <c:strRef>
              <c:f>'---Compare options---'!$H$55</c:f>
              <c:strCache>
                <c:ptCount val="1"/>
                <c:pt idx="0">
                  <c:v>Wind</c:v>
                </c:pt>
              </c:strCache>
            </c:strRef>
          </c:tx>
          <c:spPr>
            <a:solidFill>
              <a:srgbClr val="168736"/>
            </a:solidFill>
            <a:ln w="25400">
              <a:noFill/>
              <a:prstDash val="solid"/>
            </a:ln>
            <a:effectLst/>
            <a:extLst>
              <a:ext uri="{91240B29-F687-4F45-9708-019B960494DF}">
                <a14:hiddenLine xmlns:a14="http://schemas.microsoft.com/office/drawing/2010/main" w="25400">
                  <a:solidFill>
                    <a:srgbClr val="168736"/>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options---'!$I$55:$AG$55</c:f>
              <c:numCache>
                <c:formatCode>#,##0</c:formatCode>
                <c:ptCount val="25"/>
                <c:pt idx="0">
                  <c:v>-95.469554006194812</c:v>
                </c:pt>
                <c:pt idx="1">
                  <c:v>-446.68678410239227</c:v>
                </c:pt>
                <c:pt idx="2">
                  <c:v>-1098.2372712014476</c:v>
                </c:pt>
                <c:pt idx="3">
                  <c:v>-691.88902854299522</c:v>
                </c:pt>
                <c:pt idx="4">
                  <c:v>-1252.2180489467573</c:v>
                </c:pt>
                <c:pt idx="5">
                  <c:v>-1352.4087145267986</c:v>
                </c:pt>
                <c:pt idx="6">
                  <c:v>-1560.4490102815907</c:v>
                </c:pt>
                <c:pt idx="7">
                  <c:v>-1416.7485409860674</c:v>
                </c:pt>
                <c:pt idx="8">
                  <c:v>-848.43087883935368</c:v>
                </c:pt>
                <c:pt idx="9">
                  <c:v>18.099923143512569</c:v>
                </c:pt>
                <c:pt idx="10">
                  <c:v>1145.686661985208</c:v>
                </c:pt>
                <c:pt idx="11">
                  <c:v>716.95143422746332</c:v>
                </c:pt>
                <c:pt idx="12">
                  <c:v>1419.3689320250705</c:v>
                </c:pt>
                <c:pt idx="13">
                  <c:v>765.05594871679205</c:v>
                </c:pt>
                <c:pt idx="14">
                  <c:v>917.21675600402523</c:v>
                </c:pt>
                <c:pt idx="15">
                  <c:v>972.81916697710403</c:v>
                </c:pt>
                <c:pt idx="16">
                  <c:v>1700.8032529893972</c:v>
                </c:pt>
                <c:pt idx="17">
                  <c:v>1849.2643116071995</c:v>
                </c:pt>
                <c:pt idx="18">
                  <c:v>2198.9852852078911</c:v>
                </c:pt>
                <c:pt idx="19">
                  <c:v>832.88935368292732</c:v>
                </c:pt>
                <c:pt idx="20">
                  <c:v>-1692.8179095882806</c:v>
                </c:pt>
                <c:pt idx="21">
                  <c:v>-1901.9440271713829</c:v>
                </c:pt>
                <c:pt idx="22">
                  <c:v>-1879.3227666799503</c:v>
                </c:pt>
                <c:pt idx="23">
                  <c:v>690.08992720753304</c:v>
                </c:pt>
                <c:pt idx="24">
                  <c:v>349.94191552241682</c:v>
                </c:pt>
              </c:numCache>
            </c:numRef>
          </c:val>
          <c:extLst>
            <c:ext xmlns:c16="http://schemas.microsoft.com/office/drawing/2014/chart" uri="{C3380CC4-5D6E-409C-BE32-E72D297353CC}">
              <c16:uniqueId val="{00000007-D7FB-4356-8F1C-D99DB3821A2C}"/>
            </c:ext>
          </c:extLst>
        </c:ser>
        <c:ser>
          <c:idx val="8"/>
          <c:order val="8"/>
          <c:tx>
            <c:strRef>
              <c:f>'---Compare options---'!$H$56</c:f>
              <c:strCache>
                <c:ptCount val="1"/>
                <c:pt idx="0">
                  <c:v>Solar PV</c:v>
                </c:pt>
              </c:strCache>
            </c:strRef>
          </c:tx>
          <c:spPr>
            <a:solidFill>
              <a:srgbClr val="FFB46A"/>
            </a:solidFill>
            <a:ln w="25400">
              <a:noFill/>
              <a:prstDash val="solid"/>
            </a:ln>
            <a:effectLst/>
            <a:extLst>
              <a:ext uri="{91240B29-F687-4F45-9708-019B960494DF}">
                <a14:hiddenLine xmlns:a14="http://schemas.microsoft.com/office/drawing/2010/main" w="25400">
                  <a:solidFill>
                    <a:srgbClr val="FFB46A"/>
                  </a:solidFill>
                  <a:prstDash val="solid"/>
                </a14:hiddenLine>
              </a:ext>
            </a:extLst>
          </c:spPr>
          <c:invertIfNegative val="0"/>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options---'!$I$56:$AG$56</c:f>
              <c:numCache>
                <c:formatCode>#,##0</c:formatCode>
                <c:ptCount val="25"/>
                <c:pt idx="0">
                  <c:v>3.1875100109136838</c:v>
                </c:pt>
                <c:pt idx="1">
                  <c:v>45.826232088104007</c:v>
                </c:pt>
                <c:pt idx="2">
                  <c:v>-46.130795129585749</c:v>
                </c:pt>
                <c:pt idx="3">
                  <c:v>-89.184763614990516</c:v>
                </c:pt>
                <c:pt idx="4">
                  <c:v>-79.630892115794268</c:v>
                </c:pt>
                <c:pt idx="5">
                  <c:v>-230.73332567098259</c:v>
                </c:pt>
                <c:pt idx="6">
                  <c:v>-224.28003651388644</c:v>
                </c:pt>
                <c:pt idx="7">
                  <c:v>-371.91102210379177</c:v>
                </c:pt>
                <c:pt idx="8">
                  <c:v>-719.60650240120594</c:v>
                </c:pt>
                <c:pt idx="9">
                  <c:v>-1355.8161506964898</c:v>
                </c:pt>
                <c:pt idx="10">
                  <c:v>-972.05373514098756</c:v>
                </c:pt>
                <c:pt idx="11">
                  <c:v>-701.92749652898783</c:v>
                </c:pt>
                <c:pt idx="12">
                  <c:v>-385.92729304188833</c:v>
                </c:pt>
                <c:pt idx="13">
                  <c:v>1127.7367136561006</c:v>
                </c:pt>
                <c:pt idx="14">
                  <c:v>843.39669163808867</c:v>
                </c:pt>
                <c:pt idx="15">
                  <c:v>1304.004652851916</c:v>
                </c:pt>
                <c:pt idx="16">
                  <c:v>589.57510999971419</c:v>
                </c:pt>
                <c:pt idx="17">
                  <c:v>-560.81364610989112</c:v>
                </c:pt>
                <c:pt idx="18">
                  <c:v>202.36066229599237</c:v>
                </c:pt>
                <c:pt idx="19">
                  <c:v>1835.2755332550005</c:v>
                </c:pt>
                <c:pt idx="20">
                  <c:v>4661.010034590101</c:v>
                </c:pt>
                <c:pt idx="21">
                  <c:v>6088.5032019491337</c:v>
                </c:pt>
                <c:pt idx="22">
                  <c:v>5118.3997617010027</c:v>
                </c:pt>
                <c:pt idx="23">
                  <c:v>3081.3059090990573</c:v>
                </c:pt>
                <c:pt idx="24">
                  <c:v>2883.0444727525028</c:v>
                </c:pt>
              </c:numCache>
            </c:numRef>
          </c:val>
          <c:extLst>
            <c:ext xmlns:c16="http://schemas.microsoft.com/office/drawing/2014/chart" uri="{C3380CC4-5D6E-409C-BE32-E72D297353CC}">
              <c16:uniqueId val="{00000008-D7FB-4356-8F1C-D99DB3821A2C}"/>
            </c:ext>
          </c:extLst>
        </c:ser>
        <c:dLbls>
          <c:showLegendKey val="0"/>
          <c:showVal val="0"/>
          <c:showCatName val="0"/>
          <c:showSerName val="0"/>
          <c:showPercent val="0"/>
          <c:showBubbleSize val="0"/>
        </c:dLbls>
        <c:gapWidth val="150"/>
        <c:overlap val="100"/>
        <c:axId val="136328976"/>
        <c:axId val="136310256"/>
      </c:barChart>
      <c:lineChart>
        <c:grouping val="standard"/>
        <c:varyColors val="0"/>
        <c:ser>
          <c:idx val="9"/>
          <c:order val="9"/>
          <c:tx>
            <c:strRef>
              <c:f>'---Compare options---'!$H$57</c:f>
              <c:strCache>
                <c:ptCount val="1"/>
                <c:pt idx="0">
                  <c:v>Grid Battery</c:v>
                </c:pt>
              </c:strCache>
            </c:strRef>
          </c:tx>
          <c:spPr>
            <a:ln w="28575" cap="rnd">
              <a:solidFill>
                <a:srgbClr val="724BC3"/>
              </a:solidFill>
              <a:prstDash val="sysDot"/>
              <a:round/>
            </a:ln>
            <a:effectLst/>
          </c:spPr>
          <c:marker>
            <c:symbol val="none"/>
          </c:marker>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options---'!$I$57:$AG$57</c:f>
              <c:numCache>
                <c:formatCode>#,##0</c:formatCode>
                <c:ptCount val="25"/>
                <c:pt idx="0">
                  <c:v>-1.2642978307999329</c:v>
                </c:pt>
                <c:pt idx="1">
                  <c:v>-1.6972412883988</c:v>
                </c:pt>
                <c:pt idx="2">
                  <c:v>8.2131808804001594</c:v>
                </c:pt>
                <c:pt idx="3">
                  <c:v>-88.004781079799614</c:v>
                </c:pt>
                <c:pt idx="4">
                  <c:v>-144.39344028950018</c:v>
                </c:pt>
                <c:pt idx="5">
                  <c:v>-252.25154030950034</c:v>
                </c:pt>
                <c:pt idx="6">
                  <c:v>-357.77109760500025</c:v>
                </c:pt>
                <c:pt idx="7">
                  <c:v>-478.31412604699835</c:v>
                </c:pt>
                <c:pt idx="8">
                  <c:v>-1285.4112539599892</c:v>
                </c:pt>
                <c:pt idx="9">
                  <c:v>-1101.9329061129993</c:v>
                </c:pt>
                <c:pt idx="10">
                  <c:v>-1421.319264228001</c:v>
                </c:pt>
                <c:pt idx="11">
                  <c:v>-1429.8857412339985</c:v>
                </c:pt>
                <c:pt idx="12">
                  <c:v>336.61354780700276</c:v>
                </c:pt>
                <c:pt idx="13">
                  <c:v>344.64804669300429</c:v>
                </c:pt>
                <c:pt idx="14">
                  <c:v>53.424708214999555</c:v>
                </c:pt>
                <c:pt idx="15">
                  <c:v>247.92928661400219</c:v>
                </c:pt>
                <c:pt idx="16">
                  <c:v>-406.04086926000309</c:v>
                </c:pt>
                <c:pt idx="17">
                  <c:v>-751.27243755599193</c:v>
                </c:pt>
                <c:pt idx="18">
                  <c:v>-72.867478956002742</c:v>
                </c:pt>
                <c:pt idx="19">
                  <c:v>758.19781425311521</c:v>
                </c:pt>
                <c:pt idx="20">
                  <c:v>1713.4051534799946</c:v>
                </c:pt>
                <c:pt idx="21">
                  <c:v>3450.5541065410944</c:v>
                </c:pt>
                <c:pt idx="22">
                  <c:v>3363.9618980779996</c:v>
                </c:pt>
                <c:pt idx="23">
                  <c:v>2002.47028469</c:v>
                </c:pt>
                <c:pt idx="24">
                  <c:v>1516.4757016550939</c:v>
                </c:pt>
              </c:numCache>
            </c:numRef>
          </c:val>
          <c:smooth val="0"/>
          <c:extLst>
            <c:ext xmlns:c16="http://schemas.microsoft.com/office/drawing/2014/chart" uri="{C3380CC4-5D6E-409C-BE32-E72D297353CC}">
              <c16:uniqueId val="{00000009-D7FB-4356-8F1C-D99DB3821A2C}"/>
            </c:ext>
          </c:extLst>
        </c:ser>
        <c:ser>
          <c:idx val="10"/>
          <c:order val="10"/>
          <c:tx>
            <c:strRef>
              <c:f>'---Compare options---'!$H$58</c:f>
              <c:strCache>
                <c:ptCount val="1"/>
                <c:pt idx="0">
                  <c:v>Pumped Hydro</c:v>
                </c:pt>
              </c:strCache>
            </c:strRef>
          </c:tx>
          <c:spPr>
            <a:ln w="28575" cap="rnd">
              <a:solidFill>
                <a:srgbClr val="87D3F2"/>
              </a:solidFill>
              <a:prstDash val="sysDot"/>
              <a:round/>
            </a:ln>
            <a:effectLst/>
          </c:spPr>
          <c:marker>
            <c:symbol val="none"/>
          </c:marker>
          <c:cat>
            <c:strRef>
              <c:f>'---Compare options---'!$I$47:$AG$47</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options---'!$I$58:$AG$58</c:f>
              <c:numCache>
                <c:formatCode>#,##0</c:formatCode>
                <c:ptCount val="25"/>
                <c:pt idx="0">
                  <c:v>0.14845900000011625</c:v>
                </c:pt>
                <c:pt idx="1">
                  <c:v>-8.8963170000000673</c:v>
                </c:pt>
                <c:pt idx="2">
                  <c:v>-0.43256427349911064</c:v>
                </c:pt>
                <c:pt idx="3">
                  <c:v>13.922936789901087</c:v>
                </c:pt>
                <c:pt idx="4">
                  <c:v>39.60049308770067</c:v>
                </c:pt>
                <c:pt idx="5">
                  <c:v>11.495332245001009</c:v>
                </c:pt>
                <c:pt idx="6">
                  <c:v>-13.630920815099671</c:v>
                </c:pt>
                <c:pt idx="7">
                  <c:v>23.162837041299099</c:v>
                </c:pt>
                <c:pt idx="8">
                  <c:v>-239.46764565649937</c:v>
                </c:pt>
                <c:pt idx="9">
                  <c:v>80.463038737000716</c:v>
                </c:pt>
                <c:pt idx="10">
                  <c:v>164.11103305300094</c:v>
                </c:pt>
                <c:pt idx="11">
                  <c:v>433.59346557899971</c:v>
                </c:pt>
                <c:pt idx="12">
                  <c:v>-257.33768863399928</c:v>
                </c:pt>
                <c:pt idx="13">
                  <c:v>298.83864062900284</c:v>
                </c:pt>
                <c:pt idx="14">
                  <c:v>164.85647384500044</c:v>
                </c:pt>
                <c:pt idx="15">
                  <c:v>640.25645605500176</c:v>
                </c:pt>
                <c:pt idx="16">
                  <c:v>1286.043139292</c:v>
                </c:pt>
                <c:pt idx="17">
                  <c:v>954.97273206099635</c:v>
                </c:pt>
                <c:pt idx="18">
                  <c:v>602.36295578800127</c:v>
                </c:pt>
                <c:pt idx="19">
                  <c:v>461.546380425998</c:v>
                </c:pt>
                <c:pt idx="20">
                  <c:v>364.0136542729997</c:v>
                </c:pt>
                <c:pt idx="21">
                  <c:v>164.53497497500211</c:v>
                </c:pt>
                <c:pt idx="22">
                  <c:v>-171.81931707599688</c:v>
                </c:pt>
                <c:pt idx="23">
                  <c:v>-166.22359173400218</c:v>
                </c:pt>
                <c:pt idx="24">
                  <c:v>-312.56256823399963</c:v>
                </c:pt>
              </c:numCache>
            </c:numRef>
          </c:val>
          <c:smooth val="0"/>
          <c:extLst>
            <c:ext xmlns:c16="http://schemas.microsoft.com/office/drawing/2014/chart" uri="{C3380CC4-5D6E-409C-BE32-E72D297353CC}">
              <c16:uniqueId val="{0000000A-D7FB-4356-8F1C-D99DB3821A2C}"/>
            </c:ext>
          </c:extLst>
        </c:ser>
        <c:dLbls>
          <c:showLegendKey val="0"/>
          <c:showVal val="0"/>
          <c:showCatName val="0"/>
          <c:showSerName val="0"/>
          <c:showPercent val="0"/>
          <c:showBubbleSize val="0"/>
        </c:dLbls>
        <c:marker val="1"/>
        <c:smooth val="0"/>
        <c:axId val="136328976"/>
        <c:axId val="136310256"/>
      </c:lineChart>
      <c:catAx>
        <c:axId val="136328976"/>
        <c:scaling>
          <c:orientation val="minMax"/>
        </c:scaling>
        <c:delete val="0"/>
        <c:axPos val="b"/>
        <c:numFmt formatCode="General" sourceLinked="1"/>
        <c:majorTickMark val="out"/>
        <c:minorTickMark val="none"/>
        <c:tickLblPos val="low"/>
        <c:spPr>
          <a:noFill/>
          <a:ln w="9525" cap="flat" cmpd="sng" algn="ctr">
            <a:solidFill>
              <a:srgbClr val="868686"/>
            </a:solidFill>
            <a:round/>
          </a:ln>
          <a:effectLst/>
        </c:spPr>
        <c:txPr>
          <a:bodyPr rot="-2700000" spcFirstLastPara="1" vertOverflow="ellipsis"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10256"/>
        <c:crosses val="autoZero"/>
        <c:auto val="1"/>
        <c:lblAlgn val="ctr"/>
        <c:lblOffset val="100"/>
        <c:noMultiLvlLbl val="0"/>
      </c:catAx>
      <c:valAx>
        <c:axId val="136310256"/>
        <c:scaling>
          <c:orientation val="minMax"/>
        </c:scaling>
        <c:delete val="0"/>
        <c:axPos val="l"/>
        <c:majorGridlines>
          <c:spPr>
            <a:ln w="9525" cap="flat" cmpd="sng" algn="ctr">
              <a:solidFill>
                <a:srgbClr val="A5A5A5"/>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r>
                  <a:rPr lang="en-AU"/>
                  <a:t>Sent-out generation difference (GWh)</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endParaRPr lang="en-US"/>
            </a:p>
          </c:txPr>
        </c:title>
        <c:numFmt formatCode="#,##0" sourceLinked="1"/>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2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200" b="0">
          <a:latin typeface="Arial Narrow"/>
          <a:ea typeface="Arial Narrow"/>
          <a:cs typeface="Arial Narrow"/>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'---Compare options---'!$H$26</c:f>
              <c:strCache>
                <c:ptCount val="1"/>
                <c:pt idx="0">
                  <c:v>Black Coal</c:v>
                </c:pt>
              </c:strCache>
            </c:strRef>
          </c:tx>
          <c:spPr>
            <a:solidFill>
              <a:srgbClr val="2E2E38"/>
            </a:solidFill>
            <a:ln w="25400">
              <a:noFill/>
              <a:prstDash val="solid"/>
            </a:ln>
            <a:effectLst/>
            <a:extLst>
              <a:ext uri="{91240B29-F687-4F45-9708-019B960494DF}">
                <a14:hiddenLine xmlns:a14="http://schemas.microsoft.com/office/drawing/2010/main" w="25400">
                  <a:solidFill>
                    <a:srgbClr val="2E2E38"/>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options---'!$I$26:$AG$26</c:f>
              <c:numCache>
                <c:formatCode>#,##0</c:formatCode>
                <c:ptCount val="25"/>
                <c:pt idx="0">
                  <c:v>0</c:v>
                </c:pt>
                <c:pt idx="1">
                  <c:v>0</c:v>
                </c:pt>
                <c:pt idx="2">
                  <c:v>191.43005062100019</c:v>
                </c:pt>
                <c:pt idx="3">
                  <c:v>71.498070221001399</c:v>
                </c:pt>
                <c:pt idx="4">
                  <c:v>154.87760373840138</c:v>
                </c:pt>
                <c:pt idx="5">
                  <c:v>135.75810239040038</c:v>
                </c:pt>
                <c:pt idx="6">
                  <c:v>173.90364807170317</c:v>
                </c:pt>
                <c:pt idx="7">
                  <c:v>154.88292830060072</c:v>
                </c:pt>
                <c:pt idx="8">
                  <c:v>348.10823007010094</c:v>
                </c:pt>
                <c:pt idx="9">
                  <c:v>531.77063950550109</c:v>
                </c:pt>
                <c:pt idx="10">
                  <c:v>65.893722478600466</c:v>
                </c:pt>
                <c:pt idx="11">
                  <c:v>65.894366689701201</c:v>
                </c:pt>
                <c:pt idx="12">
                  <c:v>95.647139626400076</c:v>
                </c:pt>
                <c:pt idx="13">
                  <c:v>131.1962710655007</c:v>
                </c:pt>
                <c:pt idx="14">
                  <c:v>131.19637500540148</c:v>
                </c:pt>
                <c:pt idx="15">
                  <c:v>30.149844446699717</c:v>
                </c:pt>
                <c:pt idx="16">
                  <c:v>30.147871004600347</c:v>
                </c:pt>
                <c:pt idx="17">
                  <c:v>7.5386430000000254E-3</c:v>
                </c:pt>
                <c:pt idx="18">
                  <c:v>5.5686580000000249E-3</c:v>
                </c:pt>
                <c:pt idx="19">
                  <c:v>5.0498826000000066E-3</c:v>
                </c:pt>
                <c:pt idx="20">
                  <c:v>5.1236691000000195E-3</c:v>
                </c:pt>
                <c:pt idx="21">
                  <c:v>-1.2804369999998982E-4</c:v>
                </c:pt>
                <c:pt idx="22">
                  <c:v>-1.1477059999999081E-4</c:v>
                </c:pt>
                <c:pt idx="23">
                  <c:v>-9.3781699999998316E-5</c:v>
                </c:pt>
                <c:pt idx="24">
                  <c:v>7.8859000000007506E-6</c:v>
                </c:pt>
              </c:numCache>
            </c:numRef>
          </c:val>
          <c:extLst>
            <c:ext xmlns:c16="http://schemas.microsoft.com/office/drawing/2014/chart" uri="{C3380CC4-5D6E-409C-BE32-E72D297353CC}">
              <c16:uniqueId val="{00000000-0E72-4887-A2B7-A5919BE9A033}"/>
            </c:ext>
          </c:extLst>
        </c:ser>
        <c:ser>
          <c:idx val="1"/>
          <c:order val="1"/>
          <c:tx>
            <c:strRef>
              <c:f>'---Compare options---'!$H$27</c:f>
              <c:strCache>
                <c:ptCount val="1"/>
                <c:pt idx="0">
                  <c:v>Brown Coal</c:v>
                </c:pt>
              </c:strCache>
            </c:strRef>
          </c:tx>
          <c:spPr>
            <a:solidFill>
              <a:srgbClr val="BC2F00"/>
            </a:solidFill>
            <a:ln w="25400">
              <a:noFill/>
              <a:prstDash val="solid"/>
            </a:ln>
            <a:effectLst/>
            <a:extLst>
              <a:ext uri="{91240B29-F687-4F45-9708-019B960494DF}">
                <a14:hiddenLine xmlns:a14="http://schemas.microsoft.com/office/drawing/2010/main" w="25400">
                  <a:solidFill>
                    <a:srgbClr val="BC2F00"/>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options---'!$I$27:$AG$27</c:f>
              <c:numCache>
                <c:formatCode>#,##0</c:formatCode>
                <c:ptCount val="25"/>
                <c:pt idx="0">
                  <c:v>0</c:v>
                </c:pt>
                <c:pt idx="1">
                  <c:v>0</c:v>
                </c:pt>
                <c:pt idx="2">
                  <c:v>81.266396461501699</c:v>
                </c:pt>
                <c:pt idx="3">
                  <c:v>81.266370433399516</c:v>
                </c:pt>
                <c:pt idx="4">
                  <c:v>88.163232239999616</c:v>
                </c:pt>
                <c:pt idx="5">
                  <c:v>163.60350932000028</c:v>
                </c:pt>
                <c:pt idx="6">
                  <c:v>140.34905309600026</c:v>
                </c:pt>
                <c:pt idx="7">
                  <c:v>231.11307535929996</c:v>
                </c:pt>
                <c:pt idx="8">
                  <c:v>-5.8187112599999993E-2</c:v>
                </c:pt>
                <c:pt idx="9">
                  <c:v>-5.7912370699999896E-2</c:v>
                </c:pt>
                <c:pt idx="10">
                  <c:v>-4.3465728500000009E-2</c:v>
                </c:pt>
                <c:pt idx="11">
                  <c:v>-4.3459211799999883E-2</c:v>
                </c:pt>
                <c:pt idx="12">
                  <c:v>-4.3573640200000006E-2</c:v>
                </c:pt>
                <c:pt idx="13">
                  <c:v>-1.0979185799999987E-2</c:v>
                </c:pt>
                <c:pt idx="14">
                  <c:v>-1.0978857499999993E-2</c:v>
                </c:pt>
                <c:pt idx="15">
                  <c:v>-5.7369541999999878E-3</c:v>
                </c:pt>
                <c:pt idx="16">
                  <c:v>-5.4956402999999879E-3</c:v>
                </c:pt>
                <c:pt idx="17">
                  <c:v>-4.8019001999999988E-3</c:v>
                </c:pt>
                <c:pt idx="18">
                  <c:v>-4.8585931000000027E-3</c:v>
                </c:pt>
                <c:pt idx="19">
                  <c:v>-4.9781900999999809E-3</c:v>
                </c:pt>
                <c:pt idx="20">
                  <c:v>-4.9783820999999909E-3</c:v>
                </c:pt>
                <c:pt idx="21">
                  <c:v>-4.8411769000000042E-3</c:v>
                </c:pt>
                <c:pt idx="22">
                  <c:v>-1.0304554000000001E-3</c:v>
                </c:pt>
                <c:pt idx="23">
                  <c:v>-1.0302834999999901E-3</c:v>
                </c:pt>
                <c:pt idx="24">
                  <c:v>0</c:v>
                </c:pt>
              </c:numCache>
            </c:numRef>
          </c:val>
          <c:extLst>
            <c:ext xmlns:c16="http://schemas.microsoft.com/office/drawing/2014/chart" uri="{C3380CC4-5D6E-409C-BE32-E72D297353CC}">
              <c16:uniqueId val="{00000001-0E72-4887-A2B7-A5919BE9A033}"/>
            </c:ext>
          </c:extLst>
        </c:ser>
        <c:ser>
          <c:idx val="2"/>
          <c:order val="2"/>
          <c:tx>
            <c:strRef>
              <c:f>'---Compare options---'!$H$28</c:f>
              <c:strCache>
                <c:ptCount val="1"/>
                <c:pt idx="0">
                  <c:v>CCGT</c:v>
                </c:pt>
              </c:strCache>
            </c:strRef>
          </c:tx>
          <c:spPr>
            <a:solidFill>
              <a:srgbClr val="747480"/>
            </a:solidFill>
            <a:ln w="25400">
              <a:noFill/>
              <a:prstDash val="solid"/>
            </a:ln>
            <a:effectLst/>
            <a:extLst>
              <a:ext uri="{91240B29-F687-4F45-9708-019B960494DF}">
                <a14:hiddenLine xmlns:a14="http://schemas.microsoft.com/office/drawing/2010/main" w="25400">
                  <a:solidFill>
                    <a:srgbClr val="747480"/>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options---'!$I$28:$AG$28</c:f>
              <c:numCache>
                <c:formatCode>#,##0</c:formatCode>
                <c:ptCount val="25"/>
                <c:pt idx="0">
                  <c:v>0</c:v>
                </c:pt>
                <c:pt idx="1">
                  <c:v>-1.6395939974245266E-4</c:v>
                </c:pt>
                <c:pt idx="2">
                  <c:v>-2.4406792044828762E-4</c:v>
                </c:pt>
                <c:pt idx="3">
                  <c:v>-2.5104404994635843E-4</c:v>
                </c:pt>
                <c:pt idx="4">
                  <c:v>-2.5240765990020009E-4</c:v>
                </c:pt>
                <c:pt idx="5">
                  <c:v>-3.4341195987508399E-4</c:v>
                </c:pt>
                <c:pt idx="6">
                  <c:v>-4.6285084954433842E-4</c:v>
                </c:pt>
                <c:pt idx="7">
                  <c:v>-5.5290112004513503E-4</c:v>
                </c:pt>
                <c:pt idx="8">
                  <c:v>-5.660197998622607E-4</c:v>
                </c:pt>
                <c:pt idx="9">
                  <c:v>-8.1892394064198015E-4</c:v>
                </c:pt>
                <c:pt idx="10">
                  <c:v>-9.1710854030679911E-4</c:v>
                </c:pt>
                <c:pt idx="11">
                  <c:v>-8.7663496015011333E-4</c:v>
                </c:pt>
                <c:pt idx="12">
                  <c:v>-1.4013097697898047E-3</c:v>
                </c:pt>
                <c:pt idx="13">
                  <c:v>-1.4006471001266618E-3</c:v>
                </c:pt>
                <c:pt idx="14">
                  <c:v>-1.4833743605322525E-3</c:v>
                </c:pt>
                <c:pt idx="15">
                  <c:v>-1.4835296299224865E-3</c:v>
                </c:pt>
                <c:pt idx="16">
                  <c:v>-1.4533807702719059E-3</c:v>
                </c:pt>
                <c:pt idx="17">
                  <c:v>-1.2678931500431645E-3</c:v>
                </c:pt>
                <c:pt idx="18">
                  <c:v>-1.9327891598095448E-3</c:v>
                </c:pt>
                <c:pt idx="19">
                  <c:v>-1.9949841500874754E-3</c:v>
                </c:pt>
                <c:pt idx="20">
                  <c:v>-2.9056302200160644E-2</c:v>
                </c:pt>
                <c:pt idx="21">
                  <c:v>-0.11958986030003871</c:v>
                </c:pt>
                <c:pt idx="22">
                  <c:v>-0.11960443019995637</c:v>
                </c:pt>
                <c:pt idx="23">
                  <c:v>-0.12019033870001294</c:v>
                </c:pt>
                <c:pt idx="24">
                  <c:v>-0.12016085679999833</c:v>
                </c:pt>
              </c:numCache>
            </c:numRef>
          </c:val>
          <c:extLst>
            <c:ext xmlns:c16="http://schemas.microsoft.com/office/drawing/2014/chart" uri="{C3380CC4-5D6E-409C-BE32-E72D297353CC}">
              <c16:uniqueId val="{00000002-0E72-4887-A2B7-A5919BE9A033}"/>
            </c:ext>
          </c:extLst>
        </c:ser>
        <c:ser>
          <c:idx val="3"/>
          <c:order val="3"/>
          <c:tx>
            <c:strRef>
              <c:f>'---Compare options---'!$H$29</c:f>
              <c:strCache>
                <c:ptCount val="1"/>
                <c:pt idx="0">
                  <c:v>Gas - Steam</c:v>
                </c:pt>
              </c:strCache>
            </c:strRef>
          </c:tx>
          <c:spPr>
            <a:solidFill>
              <a:srgbClr val="C981B2"/>
            </a:solidFill>
            <a:ln w="25400">
              <a:noFill/>
              <a:prstDash val="solid"/>
            </a:ln>
            <a:effectLst/>
            <a:extLst>
              <a:ext uri="{91240B29-F687-4F45-9708-019B960494DF}">
                <a14:hiddenLine xmlns:a14="http://schemas.microsoft.com/office/drawing/2010/main" w="25400">
                  <a:solidFill>
                    <a:srgbClr val="C981B2"/>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options---'!$I$29:$AG$29</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0E72-4887-A2B7-A5919BE9A033}"/>
            </c:ext>
          </c:extLst>
        </c:ser>
        <c:ser>
          <c:idx val="4"/>
          <c:order val="4"/>
          <c:tx>
            <c:strRef>
              <c:f>'---Compare options---'!$H$30</c:f>
              <c:strCache>
                <c:ptCount val="1"/>
                <c:pt idx="0">
                  <c:v>OCGT / Diesel</c:v>
                </c:pt>
              </c:strCache>
            </c:strRef>
          </c:tx>
          <c:spPr>
            <a:solidFill>
              <a:srgbClr val="C4C4CD"/>
            </a:solidFill>
            <a:ln w="25400">
              <a:noFill/>
              <a:prstDash val="solid"/>
            </a:ln>
            <a:effectLst/>
            <a:extLst>
              <a:ext uri="{91240B29-F687-4F45-9708-019B960494DF}">
                <a14:hiddenLine xmlns:a14="http://schemas.microsoft.com/office/drawing/2010/main" w="25400">
                  <a:solidFill>
                    <a:srgbClr val="C4C4CD"/>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options---'!$I$30:$AG$30</c:f>
              <c:numCache>
                <c:formatCode>#,##0</c:formatCode>
                <c:ptCount val="25"/>
                <c:pt idx="0">
                  <c:v>-1.7758563908500946E-3</c:v>
                </c:pt>
                <c:pt idx="1">
                  <c:v>-1.9904323389710044E-3</c:v>
                </c:pt>
                <c:pt idx="2">
                  <c:v>-2.1538055498240283E-3</c:v>
                </c:pt>
                <c:pt idx="3">
                  <c:v>-2.1695214400097029E-3</c:v>
                </c:pt>
                <c:pt idx="4">
                  <c:v>-2.1421033006845391E-3</c:v>
                </c:pt>
                <c:pt idx="5">
                  <c:v>-2.8583095590875018E-3</c:v>
                </c:pt>
                <c:pt idx="6">
                  <c:v>-2.8194138403705438E-3</c:v>
                </c:pt>
                <c:pt idx="7">
                  <c:v>-2.7914914016946568E-3</c:v>
                </c:pt>
                <c:pt idx="8">
                  <c:v>-2.8624086990021169E-3</c:v>
                </c:pt>
                <c:pt idx="9">
                  <c:v>-2.6787481010615011E-3</c:v>
                </c:pt>
                <c:pt idx="10">
                  <c:v>-2.7186723009435809E-3</c:v>
                </c:pt>
                <c:pt idx="11">
                  <c:v>-2.6722233005784801E-3</c:v>
                </c:pt>
                <c:pt idx="12">
                  <c:v>-671.50565657539937</c:v>
                </c:pt>
                <c:pt idx="13">
                  <c:v>-671.50563146359855</c:v>
                </c:pt>
                <c:pt idx="14">
                  <c:v>-245.5794168170014</c:v>
                </c:pt>
                <c:pt idx="15">
                  <c:v>-245.57937658510127</c:v>
                </c:pt>
                <c:pt idx="16">
                  <c:v>-570.14227067660067</c:v>
                </c:pt>
                <c:pt idx="17">
                  <c:v>-625.1790482403012</c:v>
                </c:pt>
                <c:pt idx="18">
                  <c:v>-523.92646983660052</c:v>
                </c:pt>
                <c:pt idx="19">
                  <c:v>-523.92665142919941</c:v>
                </c:pt>
                <c:pt idx="20">
                  <c:v>-373.43171232429813</c:v>
                </c:pt>
                <c:pt idx="21">
                  <c:v>-457.49319321649818</c:v>
                </c:pt>
                <c:pt idx="22">
                  <c:v>-457.49336663749818</c:v>
                </c:pt>
                <c:pt idx="23">
                  <c:v>-947.54523990849884</c:v>
                </c:pt>
                <c:pt idx="24">
                  <c:v>-1206.4457823024004</c:v>
                </c:pt>
              </c:numCache>
            </c:numRef>
          </c:val>
          <c:extLst>
            <c:ext xmlns:c16="http://schemas.microsoft.com/office/drawing/2014/chart" uri="{C3380CC4-5D6E-409C-BE32-E72D297353CC}">
              <c16:uniqueId val="{00000004-0E72-4887-A2B7-A5919BE9A033}"/>
            </c:ext>
          </c:extLst>
        </c:ser>
        <c:ser>
          <c:idx val="5"/>
          <c:order val="5"/>
          <c:tx>
            <c:strRef>
              <c:f>'---Compare options---'!$H$31</c:f>
              <c:strCache>
                <c:ptCount val="1"/>
                <c:pt idx="0">
                  <c:v>Hydro</c:v>
                </c:pt>
              </c:strCache>
            </c:strRef>
          </c:tx>
          <c:spPr>
            <a:solidFill>
              <a:srgbClr val="188CE5"/>
            </a:solidFill>
            <a:ln w="25400">
              <a:noFill/>
              <a:prstDash val="solid"/>
            </a:ln>
            <a:effectLst/>
            <a:extLst>
              <a:ext uri="{91240B29-F687-4F45-9708-019B960494DF}">
                <a14:hiddenLine xmlns:a14="http://schemas.microsoft.com/office/drawing/2010/main" w="25400">
                  <a:solidFill>
                    <a:srgbClr val="188CE5"/>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options---'!$I$31:$AG$31</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0E72-4887-A2B7-A5919BE9A033}"/>
            </c:ext>
          </c:extLst>
        </c:ser>
        <c:ser>
          <c:idx val="6"/>
          <c:order val="6"/>
          <c:tx>
            <c:strRef>
              <c:f>'---Compare options---'!$H$32</c:f>
              <c:strCache>
                <c:ptCount val="1"/>
                <c:pt idx="0">
                  <c:v>Hydrogen Turbine</c:v>
                </c:pt>
              </c:strCache>
            </c:strRef>
          </c:tx>
          <c:spPr>
            <a:solidFill>
              <a:srgbClr val="34C768"/>
            </a:solidFill>
            <a:ln w="25400">
              <a:noFill/>
              <a:prstDash val="solid"/>
            </a:ln>
            <a:effectLst/>
            <a:extLst>
              <a:ext uri="{91240B29-F687-4F45-9708-019B960494DF}">
                <a14:hiddenLine xmlns:a14="http://schemas.microsoft.com/office/drawing/2010/main" w="25400">
                  <a:solidFill>
                    <a:srgbClr val="34C768"/>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options---'!$I$32:$AG$32</c:f>
              <c:numCache>
                <c:formatCode>#,##0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0E72-4887-A2B7-A5919BE9A033}"/>
            </c:ext>
          </c:extLst>
        </c:ser>
        <c:ser>
          <c:idx val="7"/>
          <c:order val="7"/>
          <c:tx>
            <c:strRef>
              <c:f>'---Compare options---'!$H$33</c:f>
              <c:strCache>
                <c:ptCount val="1"/>
                <c:pt idx="0">
                  <c:v>Wind</c:v>
                </c:pt>
              </c:strCache>
            </c:strRef>
          </c:tx>
          <c:spPr>
            <a:solidFill>
              <a:srgbClr val="168736"/>
            </a:solidFill>
            <a:ln w="25400">
              <a:noFill/>
              <a:prstDash val="solid"/>
            </a:ln>
            <a:effectLst/>
            <a:extLst>
              <a:ext uri="{91240B29-F687-4F45-9708-019B960494DF}">
                <a14:hiddenLine xmlns:a14="http://schemas.microsoft.com/office/drawing/2010/main" w="25400">
                  <a:solidFill>
                    <a:srgbClr val="168736"/>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options---'!$I$33:$AG$33</c:f>
              <c:numCache>
                <c:formatCode>#,##0</c:formatCode>
                <c:ptCount val="25"/>
                <c:pt idx="0">
                  <c:v>-39.762631997336939</c:v>
                </c:pt>
                <c:pt idx="1">
                  <c:v>-144.20607587535051</c:v>
                </c:pt>
                <c:pt idx="2">
                  <c:v>-386.64761842162989</c:v>
                </c:pt>
                <c:pt idx="3">
                  <c:v>-241.0483148101157</c:v>
                </c:pt>
                <c:pt idx="4">
                  <c:v>-390.54825565213105</c:v>
                </c:pt>
                <c:pt idx="5">
                  <c:v>-489.53876385950934</c:v>
                </c:pt>
                <c:pt idx="6">
                  <c:v>-528.13311122138111</c:v>
                </c:pt>
                <c:pt idx="7">
                  <c:v>-438.88487142890153</c:v>
                </c:pt>
                <c:pt idx="8">
                  <c:v>-244.20119088659703</c:v>
                </c:pt>
                <c:pt idx="9">
                  <c:v>-13.178610160306562</c:v>
                </c:pt>
                <c:pt idx="10">
                  <c:v>317.7257361396114</c:v>
                </c:pt>
                <c:pt idx="11">
                  <c:v>242.64326152174908</c:v>
                </c:pt>
                <c:pt idx="12">
                  <c:v>129.44235196254886</c:v>
                </c:pt>
                <c:pt idx="13">
                  <c:v>-6.0203501221549232</c:v>
                </c:pt>
                <c:pt idx="14">
                  <c:v>223.96374085306888</c:v>
                </c:pt>
                <c:pt idx="15">
                  <c:v>-87.952455255144741</c:v>
                </c:pt>
                <c:pt idx="16">
                  <c:v>-43.670205641064967</c:v>
                </c:pt>
                <c:pt idx="17">
                  <c:v>-35.324706903746119</c:v>
                </c:pt>
                <c:pt idx="18">
                  <c:v>337.39112121530343</c:v>
                </c:pt>
                <c:pt idx="19">
                  <c:v>-402.2225535450998</c:v>
                </c:pt>
                <c:pt idx="20">
                  <c:v>-909.04527316758322</c:v>
                </c:pt>
                <c:pt idx="21">
                  <c:v>-1196.3082105549838</c:v>
                </c:pt>
                <c:pt idx="22">
                  <c:v>-797.43468281350215</c:v>
                </c:pt>
                <c:pt idx="23">
                  <c:v>658.61991154279531</c:v>
                </c:pt>
                <c:pt idx="24">
                  <c:v>761.88502569579578</c:v>
                </c:pt>
              </c:numCache>
            </c:numRef>
          </c:val>
          <c:extLst>
            <c:ext xmlns:c16="http://schemas.microsoft.com/office/drawing/2014/chart" uri="{C3380CC4-5D6E-409C-BE32-E72D297353CC}">
              <c16:uniqueId val="{00000007-0E72-4887-A2B7-A5919BE9A033}"/>
            </c:ext>
          </c:extLst>
        </c:ser>
        <c:ser>
          <c:idx val="8"/>
          <c:order val="8"/>
          <c:tx>
            <c:strRef>
              <c:f>'---Compare options---'!$H$34</c:f>
              <c:strCache>
                <c:ptCount val="1"/>
                <c:pt idx="0">
                  <c:v>Solar PV</c:v>
                </c:pt>
              </c:strCache>
            </c:strRef>
          </c:tx>
          <c:spPr>
            <a:solidFill>
              <a:srgbClr val="FFB46A"/>
            </a:solidFill>
            <a:ln w="25400">
              <a:noFill/>
              <a:prstDash val="solid"/>
            </a:ln>
            <a:effectLst/>
            <a:extLst>
              <a:ext uri="{91240B29-F687-4F45-9708-019B960494DF}">
                <a14:hiddenLine xmlns:a14="http://schemas.microsoft.com/office/drawing/2010/main" w="25400">
                  <a:solidFill>
                    <a:srgbClr val="FFB46A"/>
                  </a:solidFill>
                  <a:prstDash val="solid"/>
                </a14:hiddenLine>
              </a:ext>
            </a:extLst>
          </c:spPr>
          <c:invertIfNegative val="0"/>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options---'!$I$34:$AG$34</c:f>
              <c:numCache>
                <c:formatCode>#,##0</c:formatCode>
                <c:ptCount val="25"/>
                <c:pt idx="0">
                  <c:v>-7.7240697228262434E-3</c:v>
                </c:pt>
                <c:pt idx="1">
                  <c:v>-5.3813014930710779E-2</c:v>
                </c:pt>
                <c:pt idx="2">
                  <c:v>-47.719413741902827</c:v>
                </c:pt>
                <c:pt idx="3">
                  <c:v>-47.723888204696777</c:v>
                </c:pt>
                <c:pt idx="4">
                  <c:v>-47.72475330189809</c:v>
                </c:pt>
                <c:pt idx="5">
                  <c:v>-118.28589905880108</c:v>
                </c:pt>
                <c:pt idx="6">
                  <c:v>-112.44401780099906</c:v>
                </c:pt>
                <c:pt idx="7">
                  <c:v>-182.60140010149917</c:v>
                </c:pt>
                <c:pt idx="8">
                  <c:v>-444.402391416299</c:v>
                </c:pt>
                <c:pt idx="9">
                  <c:v>-921.09817043089606</c:v>
                </c:pt>
                <c:pt idx="10">
                  <c:v>-738.78488659309733</c:v>
                </c:pt>
                <c:pt idx="11">
                  <c:v>-608.24205885999618</c:v>
                </c:pt>
                <c:pt idx="12">
                  <c:v>-608.24605515479561</c:v>
                </c:pt>
                <c:pt idx="13">
                  <c:v>261.98827270020047</c:v>
                </c:pt>
                <c:pt idx="14">
                  <c:v>160.00662651390303</c:v>
                </c:pt>
                <c:pt idx="15">
                  <c:v>262.73177502160615</c:v>
                </c:pt>
                <c:pt idx="16">
                  <c:v>-423.29412356450484</c:v>
                </c:pt>
                <c:pt idx="17">
                  <c:v>-1199.027395317702</c:v>
                </c:pt>
                <c:pt idx="18">
                  <c:v>-631.56985046739283</c:v>
                </c:pt>
                <c:pt idx="19">
                  <c:v>-25.53752643828193</c:v>
                </c:pt>
                <c:pt idx="20">
                  <c:v>2244.8431187340029</c:v>
                </c:pt>
                <c:pt idx="21">
                  <c:v>2100.2432021229979</c:v>
                </c:pt>
                <c:pt idx="22">
                  <c:v>1454.5253725610091</c:v>
                </c:pt>
                <c:pt idx="23">
                  <c:v>1412.7120548689927</c:v>
                </c:pt>
                <c:pt idx="24">
                  <c:v>1439.5959419559949</c:v>
                </c:pt>
              </c:numCache>
            </c:numRef>
          </c:val>
          <c:extLst>
            <c:ext xmlns:c16="http://schemas.microsoft.com/office/drawing/2014/chart" uri="{C3380CC4-5D6E-409C-BE32-E72D297353CC}">
              <c16:uniqueId val="{00000008-0E72-4887-A2B7-A5919BE9A033}"/>
            </c:ext>
          </c:extLst>
        </c:ser>
        <c:dLbls>
          <c:showLegendKey val="0"/>
          <c:showVal val="0"/>
          <c:showCatName val="0"/>
          <c:showSerName val="0"/>
          <c:showPercent val="0"/>
          <c:showBubbleSize val="0"/>
        </c:dLbls>
        <c:gapWidth val="150"/>
        <c:overlap val="100"/>
        <c:axId val="136362672"/>
        <c:axId val="136358928"/>
      </c:barChart>
      <c:lineChart>
        <c:grouping val="standard"/>
        <c:varyColors val="0"/>
        <c:ser>
          <c:idx val="9"/>
          <c:order val="9"/>
          <c:tx>
            <c:strRef>
              <c:f>'---Compare options---'!$H$35</c:f>
              <c:strCache>
                <c:ptCount val="1"/>
                <c:pt idx="0">
                  <c:v>Grid Battery</c:v>
                </c:pt>
              </c:strCache>
            </c:strRef>
          </c:tx>
          <c:spPr>
            <a:ln w="28575" cap="rnd">
              <a:solidFill>
                <a:srgbClr val="724BC3"/>
              </a:solidFill>
              <a:prstDash val="sysDot"/>
              <a:round/>
            </a:ln>
            <a:effectLst/>
          </c:spPr>
          <c:marker>
            <c:symbol val="none"/>
          </c:marker>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options---'!$I$35:$AG$35</c:f>
              <c:numCache>
                <c:formatCode>#,##0</c:formatCode>
                <c:ptCount val="25"/>
                <c:pt idx="0">
                  <c:v>-6.0765814998831047E-3</c:v>
                </c:pt>
                <c:pt idx="1">
                  <c:v>-6.3221345999409095E-3</c:v>
                </c:pt>
                <c:pt idx="2">
                  <c:v>-3.4226144799959002E-2</c:v>
                </c:pt>
                <c:pt idx="3">
                  <c:v>-74.196245581799985</c:v>
                </c:pt>
                <c:pt idx="4">
                  <c:v>-103.43998495479946</c:v>
                </c:pt>
                <c:pt idx="5">
                  <c:v>-178.04092362910023</c:v>
                </c:pt>
                <c:pt idx="6">
                  <c:v>-222.59118211339819</c:v>
                </c:pt>
                <c:pt idx="7">
                  <c:v>-293.83766510199894</c:v>
                </c:pt>
                <c:pt idx="8">
                  <c:v>-807.31929544100058</c:v>
                </c:pt>
                <c:pt idx="9">
                  <c:v>-887.62081179199959</c:v>
                </c:pt>
                <c:pt idx="10">
                  <c:v>-1090.3248496579899</c:v>
                </c:pt>
                <c:pt idx="11">
                  <c:v>-1091.2939593869869</c:v>
                </c:pt>
                <c:pt idx="12">
                  <c:v>-336.67501069500031</c:v>
                </c:pt>
                <c:pt idx="13">
                  <c:v>-336.68394260300192</c:v>
                </c:pt>
                <c:pt idx="14">
                  <c:v>-400.57855384499817</c:v>
                </c:pt>
                <c:pt idx="15">
                  <c:v>-400.57912518299963</c:v>
                </c:pt>
                <c:pt idx="16">
                  <c:v>-756.19367133799824</c:v>
                </c:pt>
                <c:pt idx="17">
                  <c:v>-941.18001431500306</c:v>
                </c:pt>
                <c:pt idx="18">
                  <c:v>-578.53022428400072</c:v>
                </c:pt>
                <c:pt idx="19">
                  <c:v>-217.95581562099687</c:v>
                </c:pt>
                <c:pt idx="20">
                  <c:v>164.22587102301259</c:v>
                </c:pt>
                <c:pt idx="21">
                  <c:v>1016.7500827769982</c:v>
                </c:pt>
                <c:pt idx="22">
                  <c:v>1016.402408693004</c:v>
                </c:pt>
                <c:pt idx="23">
                  <c:v>537.87323416600339</c:v>
                </c:pt>
                <c:pt idx="24">
                  <c:v>350.18773716499709</c:v>
                </c:pt>
              </c:numCache>
            </c:numRef>
          </c:val>
          <c:smooth val="0"/>
          <c:extLst>
            <c:ext xmlns:c16="http://schemas.microsoft.com/office/drawing/2014/chart" uri="{C3380CC4-5D6E-409C-BE32-E72D297353CC}">
              <c16:uniqueId val="{00000009-0E72-4887-A2B7-A5919BE9A033}"/>
            </c:ext>
          </c:extLst>
        </c:ser>
        <c:ser>
          <c:idx val="10"/>
          <c:order val="10"/>
          <c:tx>
            <c:strRef>
              <c:f>'---Compare options---'!$H$36</c:f>
              <c:strCache>
                <c:ptCount val="1"/>
                <c:pt idx="0">
                  <c:v>Pumped Hydro</c:v>
                </c:pt>
              </c:strCache>
            </c:strRef>
          </c:tx>
          <c:spPr>
            <a:ln w="28575" cap="rnd">
              <a:solidFill>
                <a:srgbClr val="87D3F2"/>
              </a:solidFill>
              <a:prstDash val="sysDot"/>
              <a:round/>
            </a:ln>
            <a:effectLst/>
          </c:spPr>
          <c:marker>
            <c:symbol val="none"/>
          </c:marker>
          <c:cat>
            <c:strRef>
              <c:f>'---Compare options---'!$I$25:$AG$25</c:f>
              <c:strCache>
                <c:ptCount val="25"/>
                <c:pt idx="0">
                  <c:v>2023-24</c:v>
                </c:pt>
                <c:pt idx="1">
                  <c:v>2024-25</c:v>
                </c:pt>
                <c:pt idx="2">
                  <c:v>2025-26</c:v>
                </c:pt>
                <c:pt idx="3">
                  <c:v>2026-27</c:v>
                </c:pt>
                <c:pt idx="4">
                  <c:v>2027-28</c:v>
                </c:pt>
                <c:pt idx="5">
                  <c:v>2028-29</c:v>
                </c:pt>
                <c:pt idx="6">
                  <c:v>2029-30</c:v>
                </c:pt>
                <c:pt idx="7">
                  <c:v>2030-31</c:v>
                </c:pt>
                <c:pt idx="8">
                  <c:v>2031-32</c:v>
                </c:pt>
                <c:pt idx="9">
                  <c:v>2032-33</c:v>
                </c:pt>
                <c:pt idx="10">
                  <c:v>2033-34</c:v>
                </c:pt>
                <c:pt idx="11">
                  <c:v>2034-35</c:v>
                </c:pt>
                <c:pt idx="12">
                  <c:v>2035-36</c:v>
                </c:pt>
                <c:pt idx="13">
                  <c:v>2036-37</c:v>
                </c:pt>
                <c:pt idx="14">
                  <c:v>2037-38</c:v>
                </c:pt>
                <c:pt idx="15">
                  <c:v>2038-39</c:v>
                </c:pt>
                <c:pt idx="16">
                  <c:v>2039-40</c:v>
                </c:pt>
                <c:pt idx="17">
                  <c:v>2040-41</c:v>
                </c:pt>
                <c:pt idx="18">
                  <c:v>2041-42</c:v>
                </c:pt>
                <c:pt idx="19">
                  <c:v>2042-43</c:v>
                </c:pt>
                <c:pt idx="20">
                  <c:v>2043-44</c:v>
                </c:pt>
                <c:pt idx="21">
                  <c:v>2044-45</c:v>
                </c:pt>
                <c:pt idx="22">
                  <c:v>2045-46</c:v>
                </c:pt>
                <c:pt idx="23">
                  <c:v>2046-47</c:v>
                </c:pt>
                <c:pt idx="24">
                  <c:v>2047-48</c:v>
                </c:pt>
              </c:strCache>
            </c:strRef>
          </c:cat>
          <c:val>
            <c:numRef>
              <c:f>'---Compare options---'!$I$36:$AG$36</c:f>
              <c:numCache>
                <c:formatCode>#,##0</c:formatCode>
                <c:ptCount val="25"/>
                <c:pt idx="0">
                  <c:v>0</c:v>
                </c:pt>
                <c:pt idx="1">
                  <c:v>0</c:v>
                </c:pt>
                <c:pt idx="2">
                  <c:v>4.611894144000189</c:v>
                </c:pt>
                <c:pt idx="3">
                  <c:v>4.6070450579011322</c:v>
                </c:pt>
                <c:pt idx="4">
                  <c:v>29.230628699600402</c:v>
                </c:pt>
                <c:pt idx="5">
                  <c:v>29.226307387900761</c:v>
                </c:pt>
                <c:pt idx="6">
                  <c:v>29.223000483700162</c:v>
                </c:pt>
                <c:pt idx="7">
                  <c:v>29.223459896800705</c:v>
                </c:pt>
                <c:pt idx="8">
                  <c:v>-125.53110307889892</c:v>
                </c:pt>
                <c:pt idx="9">
                  <c:v>41.156242058799307</c:v>
                </c:pt>
                <c:pt idx="10">
                  <c:v>41.153724213700116</c:v>
                </c:pt>
                <c:pt idx="11">
                  <c:v>41.153829430900259</c:v>
                </c:pt>
                <c:pt idx="12">
                  <c:v>-73.122582080999564</c:v>
                </c:pt>
                <c:pt idx="13">
                  <c:v>-73.122235954099779</c:v>
                </c:pt>
                <c:pt idx="14">
                  <c:v>120.39062772220041</c:v>
                </c:pt>
                <c:pt idx="15">
                  <c:v>120.39084861250012</c:v>
                </c:pt>
                <c:pt idx="16">
                  <c:v>194.98017000699929</c:v>
                </c:pt>
                <c:pt idx="17">
                  <c:v>194.98009526060014</c:v>
                </c:pt>
                <c:pt idx="18">
                  <c:v>35.046785609602921</c:v>
                </c:pt>
                <c:pt idx="19">
                  <c:v>35.046078463299636</c:v>
                </c:pt>
                <c:pt idx="20">
                  <c:v>-105.09533544499754</c:v>
                </c:pt>
                <c:pt idx="21">
                  <c:v>-289.39695035299883</c:v>
                </c:pt>
                <c:pt idx="22">
                  <c:v>-335.16624393000075</c:v>
                </c:pt>
                <c:pt idx="23">
                  <c:v>-260.83602666899878</c:v>
                </c:pt>
                <c:pt idx="24">
                  <c:v>-263.29173478149914</c:v>
                </c:pt>
              </c:numCache>
            </c:numRef>
          </c:val>
          <c:smooth val="0"/>
          <c:extLst>
            <c:ext xmlns:c16="http://schemas.microsoft.com/office/drawing/2014/chart" uri="{C3380CC4-5D6E-409C-BE32-E72D297353CC}">
              <c16:uniqueId val="{0000000A-0E72-4887-A2B7-A5919BE9A033}"/>
            </c:ext>
          </c:extLst>
        </c:ser>
        <c:dLbls>
          <c:showLegendKey val="0"/>
          <c:showVal val="0"/>
          <c:showCatName val="0"/>
          <c:showSerName val="0"/>
          <c:showPercent val="0"/>
          <c:showBubbleSize val="0"/>
        </c:dLbls>
        <c:marker val="1"/>
        <c:smooth val="0"/>
        <c:axId val="136362672"/>
        <c:axId val="136358928"/>
      </c:lineChart>
      <c:catAx>
        <c:axId val="136362672"/>
        <c:scaling>
          <c:orientation val="minMax"/>
        </c:scaling>
        <c:delete val="0"/>
        <c:axPos val="b"/>
        <c:numFmt formatCode="General" sourceLinked="1"/>
        <c:majorTickMark val="out"/>
        <c:minorTickMark val="none"/>
        <c:tickLblPos val="low"/>
        <c:spPr>
          <a:noFill/>
          <a:ln w="9525" cap="flat" cmpd="sng" algn="ctr">
            <a:solidFill>
              <a:srgbClr val="868686"/>
            </a:solidFill>
            <a:round/>
          </a:ln>
          <a:effectLst/>
        </c:spPr>
        <c:txPr>
          <a:bodyPr rot="-2700000" spcFirstLastPara="1" vertOverflow="ellipsis"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58928"/>
        <c:crosses val="autoZero"/>
        <c:auto val="1"/>
        <c:lblAlgn val="ctr"/>
        <c:lblOffset val="100"/>
        <c:noMultiLvlLbl val="0"/>
      </c:catAx>
      <c:valAx>
        <c:axId val="136358928"/>
        <c:scaling>
          <c:orientation val="minMax"/>
        </c:scaling>
        <c:delete val="0"/>
        <c:axPos val="l"/>
        <c:majorGridlines>
          <c:spPr>
            <a:ln w="9525" cap="flat" cmpd="sng" algn="ctr">
              <a:solidFill>
                <a:srgbClr val="A5A5A5"/>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r>
                  <a:rPr lang="en-AU"/>
                  <a:t>Capacity difference (MW)</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000000"/>
                  </a:solidFill>
                  <a:latin typeface="Arial Narrow"/>
                  <a:ea typeface="Arial Narrow"/>
                  <a:cs typeface="Arial Narrow"/>
                </a:defRPr>
              </a:pPr>
              <a:endParaRPr lang="en-US"/>
            </a:p>
          </c:txPr>
        </c:title>
        <c:numFmt formatCode="#,##0" sourceLinked="1"/>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crossAx val="13636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Arial Narrow"/>
              <a:ea typeface="Arial Narrow"/>
              <a:cs typeface="Arial Narrow"/>
            </a:defRPr>
          </a:pPr>
          <a:endParaRPr lang="en-US"/>
        </a:p>
      </c:txPr>
    </c:legend>
    <c:plotVisOnly val="1"/>
    <c:dispBlanksAs val="gap"/>
    <c:showDLblsOverMax val="0"/>
  </c:chart>
  <c:spPr>
    <a:solidFill>
      <a:schemeClr val="bg1"/>
    </a:solidFill>
    <a:ln w="25400" cap="flat" cmpd="sng" algn="ctr">
      <a:noFill/>
      <a:round/>
    </a:ln>
    <a:effectLst/>
  </c:spPr>
  <c:txPr>
    <a:bodyPr/>
    <a:lstStyle/>
    <a:p>
      <a:pPr>
        <a:defRPr sz="1200" b="0">
          <a:latin typeface="Arial Narrow"/>
          <a:ea typeface="Arial Narrow"/>
          <a:cs typeface="Arial Narrow"/>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4</xdr:col>
      <xdr:colOff>543116</xdr:colOff>
      <xdr:row>5</xdr:row>
      <xdr:rowOff>1119</xdr:rowOff>
    </xdr:from>
    <xdr:to>
      <xdr:col>14</xdr:col>
      <xdr:colOff>1226571</xdr:colOff>
      <xdr:row>30</xdr:row>
      <xdr:rowOff>78442</xdr:rowOff>
    </xdr:to>
    <xdr:sp macro="" textlink="">
      <xdr:nvSpPr>
        <xdr:cNvPr id="2" name="Rectangle 1">
          <a:extLst>
            <a:ext uri="{FF2B5EF4-FFF2-40B4-BE49-F238E27FC236}">
              <a16:creationId xmlns:a16="http://schemas.microsoft.com/office/drawing/2014/main" id="{00000000-0008-0000-0000-000002000000}"/>
            </a:ext>
          </a:extLst>
        </xdr:cNvPr>
        <xdr:cNvSpPr>
          <a:spLocks noChangeAspect="1"/>
        </xdr:cNvSpPr>
      </xdr:nvSpPr>
      <xdr:spPr>
        <a:xfrm>
          <a:off x="2867216" y="810744"/>
          <a:ext cx="6493705" cy="4125448"/>
        </a:xfrm>
        <a:custGeom>
          <a:avLst/>
          <a:gdLst>
            <a:gd name="connsiteX0" fmla="*/ 0 w 6753225"/>
            <a:gd name="connsiteY0" fmla="*/ 0 h 3400425"/>
            <a:gd name="connsiteX1" fmla="*/ 6753225 w 6753225"/>
            <a:gd name="connsiteY1" fmla="*/ 0 h 3400425"/>
            <a:gd name="connsiteX2" fmla="*/ 6753225 w 6753225"/>
            <a:gd name="connsiteY2" fmla="*/ 3400425 h 3400425"/>
            <a:gd name="connsiteX3" fmla="*/ 0 w 6753225"/>
            <a:gd name="connsiteY3" fmla="*/ 3400425 h 3400425"/>
            <a:gd name="connsiteX4" fmla="*/ 0 w 6753225"/>
            <a:gd name="connsiteY4" fmla="*/ 0 h 3400425"/>
            <a:gd name="connsiteX0" fmla="*/ 0 w 6755607"/>
            <a:gd name="connsiteY0" fmla="*/ 1197768 h 3400425"/>
            <a:gd name="connsiteX1" fmla="*/ 6755607 w 6755607"/>
            <a:gd name="connsiteY1" fmla="*/ 0 h 3400425"/>
            <a:gd name="connsiteX2" fmla="*/ 6755607 w 6755607"/>
            <a:gd name="connsiteY2" fmla="*/ 3400425 h 3400425"/>
            <a:gd name="connsiteX3" fmla="*/ 2382 w 6755607"/>
            <a:gd name="connsiteY3" fmla="*/ 3400425 h 3400425"/>
            <a:gd name="connsiteX4" fmla="*/ 0 w 6755607"/>
            <a:gd name="connsiteY4" fmla="*/ 1197768 h 34004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755607" h="3400425">
              <a:moveTo>
                <a:pt x="0" y="1197768"/>
              </a:moveTo>
              <a:lnTo>
                <a:pt x="6755607" y="0"/>
              </a:lnTo>
              <a:lnTo>
                <a:pt x="6755607" y="3400425"/>
              </a:lnTo>
              <a:lnTo>
                <a:pt x="2382" y="3400425"/>
              </a:lnTo>
              <a:lnTo>
                <a:pt x="0" y="1197768"/>
              </a:lnTo>
              <a:close/>
            </a:path>
          </a:pathLst>
        </a:custGeom>
        <a:solidFill>
          <a:srgbClr val="FFE600"/>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solidFill>
              <a:schemeClr val="tx1"/>
            </a:solidFill>
          </a:endParaRPr>
        </a:p>
      </xdr:txBody>
    </xdr:sp>
    <xdr:clientData/>
  </xdr:twoCellAnchor>
  <xdr:twoCellAnchor editAs="absolute">
    <xdr:from>
      <xdr:col>5</xdr:col>
      <xdr:colOff>227966</xdr:colOff>
      <xdr:row>15</xdr:row>
      <xdr:rowOff>35014</xdr:rowOff>
    </xdr:from>
    <xdr:to>
      <xdr:col>14</xdr:col>
      <xdr:colOff>989741</xdr:colOff>
      <xdr:row>21</xdr:row>
      <xdr:rowOff>29463</xdr:rowOff>
    </xdr:to>
    <xdr:sp macro="" textlink="">
      <xdr:nvSpPr>
        <xdr:cNvPr id="3" name="Title 1">
          <a:extLst>
            <a:ext uri="{FF2B5EF4-FFF2-40B4-BE49-F238E27FC236}">
              <a16:creationId xmlns:a16="http://schemas.microsoft.com/office/drawing/2014/main" id="{00000000-0008-0000-0000-000003000000}"/>
            </a:ext>
          </a:extLst>
        </xdr:cNvPr>
        <xdr:cNvSpPr>
          <a:spLocks noGrp="1"/>
        </xdr:cNvSpPr>
      </xdr:nvSpPr>
      <xdr:spPr>
        <a:xfrm>
          <a:off x="3133091" y="2463889"/>
          <a:ext cx="5991000" cy="965999"/>
        </a:xfrm>
        <a:prstGeom prst="rect">
          <a:avLst/>
        </a:prstGeom>
      </xdr:spPr>
      <xdr:txBody>
        <a:bodyPr vert="horz" wrap="square" lIns="0" tIns="0" rIns="0" bIns="0" rtlCol="0" anchor="t" anchorCtr="0">
          <a:noAutofit/>
        </a:bodyPr>
        <a:lstStyle>
          <a:lvl1pPr algn="l" defTabSz="914400" rtl="0" eaLnBrk="1" latinLnBrk="0" hangingPunct="1">
            <a:lnSpc>
              <a:spcPct val="85000"/>
            </a:lnSpc>
            <a:spcBef>
              <a:spcPct val="0"/>
            </a:spcBef>
            <a:buNone/>
            <a:defRPr sz="3000" b="1" kern="1200">
              <a:solidFill>
                <a:schemeClr val="bg1"/>
              </a:solidFill>
              <a:latin typeface="+mn-lt"/>
              <a:ea typeface="+mj-ea"/>
              <a:cs typeface="Arial" pitchFamily="34" charset="0"/>
            </a:defRPr>
          </a:lvl1pPr>
        </a:lstStyle>
        <a:p>
          <a:pPr algn="l"/>
          <a:r>
            <a:rPr lang="en-US">
              <a:solidFill>
                <a:schemeClr val="tx1"/>
              </a:solidFill>
              <a:latin typeface="EYInterstate Light" panose="02000506000000020004" pitchFamily="2" charset="0"/>
            </a:rPr>
            <a:t>Victoria to NSW Interconnector West PADR</a:t>
          </a:r>
          <a:endParaRPr lang="en-GB">
            <a:solidFill>
              <a:schemeClr val="tx1"/>
            </a:solidFill>
            <a:latin typeface="EYInterstate Light" panose="02000506000000020004" pitchFamily="2" charset="0"/>
          </a:endParaRPr>
        </a:p>
      </xdr:txBody>
    </xdr:sp>
    <xdr:clientData/>
  </xdr:twoCellAnchor>
  <xdr:twoCellAnchor editAs="absolute">
    <xdr:from>
      <xdr:col>5</xdr:col>
      <xdr:colOff>227966</xdr:colOff>
      <xdr:row>21</xdr:row>
      <xdr:rowOff>87709</xdr:rowOff>
    </xdr:from>
    <xdr:to>
      <xdr:col>14</xdr:col>
      <xdr:colOff>989741</xdr:colOff>
      <xdr:row>26</xdr:row>
      <xdr:rowOff>7691</xdr:rowOff>
    </xdr:to>
    <xdr:sp macro="" textlink="">
      <xdr:nvSpPr>
        <xdr:cNvPr id="4" name="Subtitle 2">
          <a:extLst>
            <a:ext uri="{FF2B5EF4-FFF2-40B4-BE49-F238E27FC236}">
              <a16:creationId xmlns:a16="http://schemas.microsoft.com/office/drawing/2014/main" id="{00000000-0008-0000-0000-000004000000}"/>
            </a:ext>
          </a:extLst>
        </xdr:cNvPr>
        <xdr:cNvSpPr>
          <a:spLocks noGrp="1"/>
        </xdr:cNvSpPr>
      </xdr:nvSpPr>
      <xdr:spPr>
        <a:xfrm>
          <a:off x="3133091" y="3488134"/>
          <a:ext cx="5991000" cy="729607"/>
        </a:xfrm>
        <a:prstGeom prst="rect">
          <a:avLst/>
        </a:prstGeom>
      </xdr:spPr>
      <xdr:txBody>
        <a:bodyPr vert="horz" wrap="square" lIns="0" tIns="0" rIns="0" bIns="0" rtlCol="0" anchor="t" anchorCtr="0">
          <a:noAutofit/>
        </a:bodyPr>
        <a:lstStyle>
          <a:lvl1pPr marL="356616" indent="-356616" algn="l" defTabSz="914400" rtl="0" eaLnBrk="1" latinLnBrk="0" hangingPunct="1">
            <a:spcBef>
              <a:spcPct val="20000"/>
            </a:spcBef>
            <a:buClr>
              <a:schemeClr val="accent2"/>
            </a:buClr>
            <a:buSzPct val="70000"/>
            <a:buFont typeface="Arial" pitchFamily="34" charset="0"/>
            <a:buChar char="►"/>
            <a:defRPr sz="2400" kern="1200">
              <a:solidFill>
                <a:schemeClr val="bg1"/>
              </a:solidFill>
              <a:latin typeface="+mn-lt"/>
              <a:ea typeface="+mn-ea"/>
              <a:cs typeface="Arial" pitchFamily="34" charset="0"/>
            </a:defRPr>
          </a:lvl1pPr>
          <a:lvl2pPr marL="713232" indent="-356616" algn="l" defTabSz="914400" rtl="0" eaLnBrk="1" latinLnBrk="0" hangingPunct="1">
            <a:spcBef>
              <a:spcPct val="20000"/>
            </a:spcBef>
            <a:buClr>
              <a:schemeClr val="accent2"/>
            </a:buClr>
            <a:buSzPct val="70000"/>
            <a:buFont typeface="Arial" pitchFamily="34" charset="0"/>
            <a:buChar char="►"/>
            <a:defRPr sz="2000" kern="1200">
              <a:solidFill>
                <a:schemeClr val="bg1"/>
              </a:solidFill>
              <a:latin typeface="+mn-lt"/>
              <a:ea typeface="+mn-ea"/>
              <a:cs typeface="Arial" pitchFamily="34" charset="0"/>
            </a:defRPr>
          </a:lvl2pPr>
          <a:lvl3pPr marL="1069848" indent="-356616" algn="l" defTabSz="914400" rtl="0" eaLnBrk="1" latinLnBrk="0" hangingPunct="1">
            <a:spcBef>
              <a:spcPct val="20000"/>
            </a:spcBef>
            <a:buClr>
              <a:schemeClr val="accent2"/>
            </a:buClr>
            <a:buSzPct val="70000"/>
            <a:buFont typeface="Arial" pitchFamily="34" charset="0"/>
            <a:buChar char="►"/>
            <a:defRPr sz="1800" kern="1200">
              <a:solidFill>
                <a:schemeClr val="bg1"/>
              </a:solidFill>
              <a:latin typeface="+mn-lt"/>
              <a:ea typeface="+mn-ea"/>
              <a:cs typeface="Arial" pitchFamily="34" charset="0"/>
            </a:defRPr>
          </a:lvl3pPr>
          <a:lvl4pPr marL="1426464" indent="-356616" algn="l" defTabSz="914400" rtl="0" eaLnBrk="1" latinLnBrk="0" hangingPunct="1">
            <a:spcBef>
              <a:spcPct val="20000"/>
            </a:spcBef>
            <a:buClr>
              <a:schemeClr val="accent2"/>
            </a:buClr>
            <a:buSzPct val="70000"/>
            <a:buFont typeface="Arial" pitchFamily="34" charset="0"/>
            <a:buChar char="►"/>
            <a:defRPr sz="1600" kern="1200">
              <a:solidFill>
                <a:schemeClr val="bg1"/>
              </a:solidFill>
              <a:latin typeface="+mn-lt"/>
              <a:ea typeface="+mn-ea"/>
              <a:cs typeface="Arial" pitchFamily="34" charset="0"/>
            </a:defRPr>
          </a:lvl4pPr>
          <a:lvl5pPr marL="1783080" indent="-356616" algn="l" defTabSz="914400" rtl="0" eaLnBrk="1" latinLnBrk="0" hangingPunct="1">
            <a:spcBef>
              <a:spcPct val="20000"/>
            </a:spcBef>
            <a:buClr>
              <a:schemeClr val="accent2"/>
            </a:buClr>
            <a:buSzPct val="70000"/>
            <a:buFont typeface="Arial" pitchFamily="34" charset="0"/>
            <a:buChar char="►"/>
            <a:defRPr sz="1600" kern="1200">
              <a:solidFill>
                <a:schemeClr val="bg1"/>
              </a:solidFill>
              <a:latin typeface="+mn-lt"/>
              <a:ea typeface="+mn-ea"/>
              <a:cs typeface="Arial" pitchFamily="34" charset="0"/>
            </a:defRPr>
          </a:lvl5pPr>
          <a:lvl6pPr marL="25146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6pPr>
          <a:lvl7pPr marL="29718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7pPr>
          <a:lvl8pPr marL="34290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8pPr>
          <a:lvl9pPr marL="3886200" indent="-228600" algn="l" defTabSz="914400" rtl="0" eaLnBrk="1" latinLnBrk="0" hangingPunct="1">
            <a:spcBef>
              <a:spcPct val="20000"/>
            </a:spcBef>
            <a:buFont typeface="Arial" pitchFamily="34" charset="0"/>
            <a:buChar char="•"/>
            <a:defRPr sz="2000" kern="1200">
              <a:solidFill>
                <a:schemeClr val="tx1"/>
              </a:solidFill>
              <a:latin typeface="+mn-lt"/>
              <a:ea typeface="+mn-ea"/>
              <a:cs typeface="+mn-cs"/>
            </a:defRPr>
          </a:lvl9pPr>
        </a:lstStyle>
        <a:p>
          <a:pPr marL="0" lvl="0" indent="0" algn="l" defTabSz="914400" rtl="0" eaLnBrk="1" latinLnBrk="0" hangingPunct="1">
            <a:lnSpc>
              <a:spcPct val="85000"/>
            </a:lnSpc>
            <a:spcBef>
              <a:spcPct val="0"/>
            </a:spcBef>
            <a:buNone/>
          </a:pPr>
          <a:r>
            <a:rPr lang="en-US" sz="2000" b="0" kern="1200">
              <a:solidFill>
                <a:schemeClr val="tx1"/>
              </a:solidFill>
              <a:latin typeface="EYInterstate" panose="02000503020000020004" pitchFamily="2" charset="0"/>
              <a:ea typeface="+mj-ea"/>
              <a:cs typeface="Arial" pitchFamily="34" charset="0"/>
            </a:rPr>
            <a:t>Market Modelling Results - Step Change Scenario</a:t>
          </a:r>
          <a:endParaRPr lang="en-US" sz="2000" b="0" kern="1200" baseline="0">
            <a:solidFill>
              <a:schemeClr val="tx1"/>
            </a:solidFill>
            <a:latin typeface="EYInterstate" panose="02000503020000020004" pitchFamily="2" charset="0"/>
            <a:ea typeface="+mj-ea"/>
            <a:cs typeface="Arial" pitchFamily="34" charset="0"/>
          </a:endParaRPr>
        </a:p>
        <a:p>
          <a:pPr marL="0" lvl="0" indent="0" algn="l" defTabSz="914400" rtl="0" eaLnBrk="1" latinLnBrk="0" hangingPunct="1">
            <a:lnSpc>
              <a:spcPct val="85000"/>
            </a:lnSpc>
            <a:spcBef>
              <a:spcPct val="0"/>
            </a:spcBef>
            <a:buNone/>
          </a:pPr>
          <a:endParaRPr lang="en-US" sz="1800" b="0" kern="1200" baseline="0">
            <a:solidFill>
              <a:schemeClr val="tx1"/>
            </a:solidFill>
            <a:latin typeface="EYInterstate" panose="02000503020000020004" pitchFamily="2" charset="0"/>
            <a:ea typeface="+mj-ea"/>
            <a:cs typeface="Arial" pitchFamily="34" charset="0"/>
          </a:endParaRPr>
        </a:p>
        <a:p>
          <a:pPr marL="0" lvl="0" indent="0" algn="l" defTabSz="914400" rtl="0" eaLnBrk="1" latinLnBrk="0" hangingPunct="1">
            <a:lnSpc>
              <a:spcPct val="85000"/>
            </a:lnSpc>
            <a:spcBef>
              <a:spcPct val="0"/>
            </a:spcBef>
            <a:buNone/>
          </a:pPr>
          <a:r>
            <a:rPr lang="en-US" sz="1800" b="1" kern="1200" baseline="0">
              <a:solidFill>
                <a:sysClr val="windowText" lastClr="000000"/>
              </a:solidFill>
              <a:latin typeface="EYInterstate" panose="02000503020000020004" pitchFamily="2" charset="0"/>
              <a:ea typeface="+mj-ea"/>
              <a:cs typeface="Arial" pitchFamily="34" charset="0"/>
            </a:rPr>
            <a:t>Transgrid</a:t>
          </a:r>
          <a:r>
            <a:rPr lang="en-US" sz="1800" b="0" kern="1200" baseline="0">
              <a:solidFill>
                <a:sysClr val="windowText" lastClr="000000"/>
              </a:solidFill>
              <a:latin typeface="EYInterstate" panose="02000503020000020004" pitchFamily="2" charset="0"/>
              <a:ea typeface="+mj-ea"/>
              <a:cs typeface="Arial" pitchFamily="34" charset="0"/>
            </a:rPr>
            <a:t> | 26 July 2022</a:t>
          </a:r>
          <a:endParaRPr lang="en-GB" sz="1800" b="0" kern="1200">
            <a:solidFill>
              <a:sysClr val="windowText" lastClr="000000"/>
            </a:solidFill>
            <a:latin typeface="EYInterstate" panose="02000503020000020004" pitchFamily="2" charset="0"/>
            <a:ea typeface="+mj-ea"/>
            <a:cs typeface="Arial" pitchFamily="34" charset="0"/>
          </a:endParaRPr>
        </a:p>
      </xdr:txBody>
    </xdr:sp>
    <xdr:clientData/>
  </xdr:twoCellAnchor>
  <xdr:twoCellAnchor editAs="oneCell">
    <xdr:from>
      <xdr:col>14</xdr:col>
      <xdr:colOff>236225</xdr:colOff>
      <xdr:row>37</xdr:row>
      <xdr:rowOff>5428</xdr:rowOff>
    </xdr:from>
    <xdr:to>
      <xdr:col>14</xdr:col>
      <xdr:colOff>1236096</xdr:colOff>
      <xdr:row>44</xdr:row>
      <xdr:rowOff>129888</xdr:rowOff>
    </xdr:to>
    <xdr:pic>
      <xdr:nvPicPr>
        <xdr:cNvPr id="5" name="Picture 4">
          <a:extLst>
            <a:ext uri="{FF2B5EF4-FFF2-40B4-BE49-F238E27FC236}">
              <a16:creationId xmlns:a16="http://schemas.microsoft.com/office/drawing/2014/main" id="{00000000-0008-0000-0000-000005000000}"/>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575" y="5996653"/>
          <a:ext cx="999871" cy="1257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555100</xdr:colOff>
      <xdr:row>20</xdr:row>
      <xdr:rowOff>78150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99483</xdr:rowOff>
    </xdr:from>
    <xdr:to>
      <xdr:col>5</xdr:col>
      <xdr:colOff>564272</xdr:colOff>
      <xdr:row>61</xdr:row>
      <xdr:rowOff>176928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127706</xdr:rowOff>
    </xdr:from>
    <xdr:to>
      <xdr:col>5</xdr:col>
      <xdr:colOff>552984</xdr:colOff>
      <xdr:row>39</xdr:row>
      <xdr:rowOff>26645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yaustralia-my.sharepoint.com/TasNetworks/7.%20Marinus%20PACR%202021/Annual%20outcome%20workbooks/EY%20results%20workbook%20(FY27-30)%20-%20Main%202020_11_06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yaustralia-my.sharepoint.com/personal/damien_slinger_au_ey_com/Documents/Desktop/Marinus/Regional%20yearly%20NPV%20comparison%202020_10_28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yaustralia-my.sharepoint.com/personal/damien_slinger_au_ey_com/Documents/Desktop/Marinus/EY%20results%20workbook%20(FY31-34)%20-%20Main%202020_11_06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notes"/>
      <sheetName val="Abbreviations and notes"/>
      <sheetName val="Main"/>
      <sheetName val="!!DELETE ME!! - Data checks"/>
      <sheetName val="!! DELETE ME!! - Workbook Check"/>
      <sheetName val="---Compare options---"/>
      <sheetName val="BaseCase_Generation"/>
      <sheetName val="BaseCase_Capacity"/>
      <sheetName val="BaseCase_VOM Cost"/>
      <sheetName val="BaseCase_FOM Cost"/>
      <sheetName val="BaseCase_Fuel Cost"/>
      <sheetName val="BaseCase_Build Cost"/>
      <sheetName val="BaseCase_REHAB Cost"/>
      <sheetName val="BaseCase_REZ Tx Cost"/>
      <sheetName val="BaseCase_USE+DSP Cost"/>
      <sheetName val="BaseCase_SyncCon Cost"/>
      <sheetName val="M27_30_Generation"/>
      <sheetName val="M27_30_Capacity"/>
      <sheetName val="M27_30_VOM Cost"/>
      <sheetName val="M27_30_FOM Cost"/>
      <sheetName val="M27_30_Fuel Cost"/>
      <sheetName val="M27_30_Build Cost"/>
      <sheetName val="M27_30_REHAB Cost"/>
      <sheetName val="M27_30_REZ Tx Cost"/>
      <sheetName val="M27_30_USE+DSP Cost"/>
      <sheetName val="M27_30_SyncCon Cost"/>
      <sheetName val="1_NPVall"/>
      <sheetName val="1_GenSO"/>
      <sheetName val="1_Cap"/>
      <sheetName val="1_NSCap"/>
      <sheetName val="1_DemandSum"/>
      <sheetName val="2_NPVall"/>
      <sheetName val="2_GenSO"/>
      <sheetName val="2_Cap"/>
      <sheetName val="2_NSCap"/>
      <sheetName val="2_DemandSum"/>
      <sheetName val="ESS_Charge_GWh"/>
      <sheetName val="ESS_Discharge_GWh"/>
      <sheetName val="NPVall_Slow"/>
      <sheetName val="GenSO_Slow"/>
      <sheetName val="Cap_Slow"/>
      <sheetName val="NSCap_Slow"/>
      <sheetName val="DemandSum_Slow"/>
      <sheetName val="NPVall_Slow FY27-30"/>
      <sheetName val="GenSO_Slow FY27-30"/>
      <sheetName val="Cap_Slow FY27-30"/>
      <sheetName val="NSCap_Slow FY27-30"/>
      <sheetName val="DemandSum_Slow FY27-30"/>
      <sheetName val="NPVall_Slow FY31-34"/>
      <sheetName val="GenSO_Slow FY31-34"/>
      <sheetName val="Cap_Slow FY31-34"/>
      <sheetName val="NSCap_Slow FY31-34"/>
      <sheetName val="DemandSum_Slow FY31-34"/>
      <sheetName val="NPVall_Central"/>
      <sheetName val="GenSO_Central"/>
      <sheetName val="Cap_Central"/>
      <sheetName val="NSCap_Central"/>
      <sheetName val="DemandSum_Central"/>
      <sheetName val="NPVall_Central FY27-30"/>
      <sheetName val="GenSO_Central FY27-30"/>
      <sheetName val="Cap_Central FY27-30"/>
      <sheetName val="NSCap_Central FY27-30"/>
      <sheetName val="DemandSum_Central FY27-30"/>
      <sheetName val="NPVall_Central FY31-34"/>
      <sheetName val="GenSO_Central FY31-34"/>
      <sheetName val="Cap_Central FY31-34"/>
      <sheetName val="NSCap_Central FY31-34"/>
      <sheetName val="DemandSum_Central FY31-34"/>
      <sheetName val="NPVall_Fast"/>
      <sheetName val="GenSO_Fast"/>
      <sheetName val="Cap_Fast"/>
      <sheetName val="NSCap_Fast"/>
      <sheetName val="DemandSum_Fast"/>
      <sheetName val="NPVall_Fast FY27-30"/>
      <sheetName val="GenSO_Fast FY27-30"/>
      <sheetName val="Cap_Fast FY27-30"/>
      <sheetName val="NSCap_Fast FY27-30"/>
      <sheetName val="DemandSum_Fast FY27-30"/>
      <sheetName val="NPVall_Fast FY31-34"/>
      <sheetName val="GenSO_Fast FY31-34"/>
      <sheetName val="Cap_Fast FY31-34"/>
      <sheetName val="NSCap_Fast FY31-34"/>
      <sheetName val="DemandSum_Fast FY31-34"/>
      <sheetName val="NPVall_High DER"/>
      <sheetName val="GenSO_High DER"/>
      <sheetName val="Cap_High DER"/>
      <sheetName val="NSCap_High DER"/>
      <sheetName val="DemandSum_High DER"/>
      <sheetName val="NPVall_High DER FY27-30"/>
      <sheetName val="GenSO_High DER FY27-30"/>
      <sheetName val="Cap_High DER FY27-30"/>
      <sheetName val="NSCap_High DER FY27-30"/>
      <sheetName val="DemandSum_High DER FY27-30"/>
      <sheetName val="NPVall_High DER FY31-34"/>
      <sheetName val="GenSO_High DER FY31-34"/>
      <sheetName val="Cap_High DER FY31-34"/>
      <sheetName val="NSCap_High DER FY31-34"/>
      <sheetName val="DemandSum_High DER FY31-34"/>
      <sheetName val="NPVall_Step"/>
      <sheetName val="GenSO_Step"/>
      <sheetName val="Cap_Step"/>
      <sheetName val="NSCap_Step"/>
      <sheetName val="DemandSum_Step"/>
      <sheetName val="NPVall_Step FY27-30"/>
      <sheetName val="GenSO_Step FY27-30"/>
      <sheetName val="Cap_Step FY27-30"/>
      <sheetName val="NSCap_Step FY27-30"/>
      <sheetName val="DemandSum_Step FY27-30"/>
      <sheetName val="NPVall_Step FY31-34"/>
      <sheetName val="GenSO_Step FY31-34"/>
      <sheetName val="Cap_Step FY31-34"/>
      <sheetName val="NSCap_Step FY31-34"/>
      <sheetName val="DemandSum_Step FY31-34"/>
    </sheetNames>
    <sheetDataSet>
      <sheetData sheetId="0"/>
      <sheetData sheetId="1"/>
      <sheetData sheetId="2"/>
      <sheetData sheetId="3"/>
      <sheetData sheetId="4">
        <row r="5">
          <cell r="A5" t="str">
            <v>2021-22</v>
          </cell>
        </row>
      </sheetData>
      <sheetData sheetId="5"/>
      <sheetData sheetId="6"/>
      <sheetData sheetId="7"/>
      <sheetData sheetId="8"/>
      <sheetData sheetId="9"/>
      <sheetData sheetId="10"/>
      <sheetData sheetId="11"/>
      <sheetData sheetId="12"/>
      <sheetData sheetId="13"/>
      <sheetData sheetId="14">
        <row r="9">
          <cell r="C9">
            <v>1.5838750654978144E-3</v>
          </cell>
          <cell r="D9">
            <v>1.734430042596451E-3</v>
          </cell>
          <cell r="E9">
            <v>1.7971371992661204E-3</v>
          </cell>
          <cell r="F9">
            <v>2.0652093234714529E-3</v>
          </cell>
          <cell r="G9">
            <v>2.888863633320402E-3</v>
          </cell>
          <cell r="H9">
            <v>6.5242592912347474E-3</v>
          </cell>
          <cell r="I9">
            <v>6.3069704879774044E-3</v>
          </cell>
          <cell r="J9">
            <v>40410.324613368059</v>
          </cell>
          <cell r="K9">
            <v>38158.946973417849</v>
          </cell>
          <cell r="L9">
            <v>37619.543646780337</v>
          </cell>
          <cell r="M9">
            <v>45808.907919399942</v>
          </cell>
          <cell r="N9">
            <v>76963.010302480252</v>
          </cell>
          <cell r="O9">
            <v>80153.51838443325</v>
          </cell>
          <cell r="P9">
            <v>76827.152073867692</v>
          </cell>
          <cell r="Q9">
            <v>87474.755626818791</v>
          </cell>
          <cell r="R9">
            <v>91069.842730946781</v>
          </cell>
          <cell r="S9">
            <v>128846.22936806329</v>
          </cell>
          <cell r="T9">
            <v>125220.58944249987</v>
          </cell>
          <cell r="U9">
            <v>129273.46595985502</v>
          </cell>
          <cell r="V9">
            <v>135237.62705461518</v>
          </cell>
          <cell r="W9">
            <v>153396.83038803071</v>
          </cell>
        </row>
      </sheetData>
      <sheetData sheetId="15">
        <row r="9">
          <cell r="C9">
            <v>4.9225452599999994E-3</v>
          </cell>
          <cell r="D9">
            <v>4.9119135199999992E-3</v>
          </cell>
          <cell r="E9">
            <v>34.259585666429999</v>
          </cell>
          <cell r="F9">
            <v>202.490346619626</v>
          </cell>
          <cell r="G9">
            <v>3.3102710121799999</v>
          </cell>
          <cell r="H9">
            <v>1.6283453937999999</v>
          </cell>
          <cell r="I9">
            <v>5.0652539999999999E-3</v>
          </cell>
          <cell r="J9">
            <v>31859.166606874074</v>
          </cell>
          <cell r="K9">
            <v>399.31519456642002</v>
          </cell>
          <cell r="L9">
            <v>3.7412001020600001</v>
          </cell>
          <cell r="M9">
            <v>5.0866619399999998E-3</v>
          </cell>
          <cell r="N9">
            <v>1286.5756141475599</v>
          </cell>
          <cell r="O9">
            <v>16455.244189173241</v>
          </cell>
          <cell r="P9">
            <v>325.91855643662001</v>
          </cell>
          <cell r="Q9">
            <v>2040.3816423662599</v>
          </cell>
          <cell r="R9">
            <v>8885.5388511935707</v>
          </cell>
          <cell r="S9">
            <v>12112.85392333717</v>
          </cell>
          <cell r="T9">
            <v>5.1222101899999987E-3</v>
          </cell>
          <cell r="U9">
            <v>9287.8414240571692</v>
          </cell>
          <cell r="V9">
            <v>109.0579590595799</v>
          </cell>
          <cell r="W9">
            <v>7997.2542846307606</v>
          </cell>
        </row>
      </sheetData>
      <sheetData sheetId="16">
        <row r="5">
          <cell r="C5">
            <v>1204.8681408698501</v>
          </cell>
          <cell r="D5">
            <v>1108.8751908962402</v>
          </cell>
          <cell r="E5">
            <v>1305.1724713738399</v>
          </cell>
          <cell r="F5">
            <v>930.79623559999993</v>
          </cell>
          <cell r="G5">
            <v>457.55107300000003</v>
          </cell>
          <cell r="H5">
            <v>653.04653399999995</v>
          </cell>
          <cell r="I5">
            <v>620.02247900000009</v>
          </cell>
          <cell r="J5">
            <v>716.00648000000001</v>
          </cell>
          <cell r="K5">
            <v>794.22271999999998</v>
          </cell>
          <cell r="L5">
            <v>1056.71569</v>
          </cell>
          <cell r="M5">
            <v>1333.7173699999998</v>
          </cell>
          <cell r="N5">
            <v>1349.9251299999999</v>
          </cell>
          <cell r="O5">
            <v>1369.4847749999999</v>
          </cell>
          <cell r="P5">
            <v>1563.109616</v>
          </cell>
          <cell r="Q5">
            <v>1655.368234</v>
          </cell>
          <cell r="R5">
            <v>1671.7901899999999</v>
          </cell>
          <cell r="S5">
            <v>1540.8167900000001</v>
          </cell>
          <cell r="T5">
            <v>1525.8792900000001</v>
          </cell>
          <cell r="U5">
            <v>1455.2609959999997</v>
          </cell>
          <cell r="V5">
            <v>1549.0751299999999</v>
          </cell>
          <cell r="W5">
            <v>1349.0279100000002</v>
          </cell>
        </row>
      </sheetData>
      <sheetData sheetId="17"/>
      <sheetData sheetId="18"/>
      <sheetData sheetId="19"/>
      <sheetData sheetId="20"/>
      <sheetData sheetId="21"/>
      <sheetData sheetId="22"/>
      <sheetData sheetId="23"/>
      <sheetData sheetId="24">
        <row r="9">
          <cell r="C9">
            <v>9.7816777102889422E-4</v>
          </cell>
          <cell r="D9">
            <v>1.0688623492945647E-3</v>
          </cell>
          <cell r="E9">
            <v>1.1081104599354394E-3</v>
          </cell>
          <cell r="F9">
            <v>1.2696678419595469E-3</v>
          </cell>
          <cell r="G9">
            <v>1.7676949215797817E-3</v>
          </cell>
          <cell r="H9">
            <v>2.7065237696208217E-3</v>
          </cell>
          <cell r="I9">
            <v>2.641973520965857E-3</v>
          </cell>
          <cell r="J9">
            <v>35994.894120366072</v>
          </cell>
          <cell r="K9">
            <v>33989.513004522858</v>
          </cell>
          <cell r="L9">
            <v>32698.256494258647</v>
          </cell>
          <cell r="M9">
            <v>41208.352689381587</v>
          </cell>
          <cell r="N9">
            <v>64388.61993507111</v>
          </cell>
          <cell r="O9">
            <v>69485.979282190427</v>
          </cell>
          <cell r="P9">
            <v>65614.711382637819</v>
          </cell>
          <cell r="Q9">
            <v>71592.258899236767</v>
          </cell>
          <cell r="R9">
            <v>74653.352172212952</v>
          </cell>
          <cell r="S9">
            <v>112753.58873245893</v>
          </cell>
          <cell r="T9">
            <v>108997.8589293074</v>
          </cell>
          <cell r="U9">
            <v>111641.08435549994</v>
          </cell>
          <cell r="V9">
            <v>112722.2571110508</v>
          </cell>
          <cell r="W9">
            <v>131672.06652004065</v>
          </cell>
        </row>
      </sheetData>
      <sheetData sheetId="25">
        <row r="9">
          <cell r="C9">
            <v>3.0174366789999991E-3</v>
          </cell>
          <cell r="D9">
            <v>3.0110325209999995E-3</v>
          </cell>
          <cell r="E9">
            <v>34.257661736801005</v>
          </cell>
          <cell r="F9">
            <v>207.994241940156</v>
          </cell>
          <cell r="G9">
            <v>4.2760118288149993</v>
          </cell>
          <cell r="H9">
            <v>3.0854676199999981E-3</v>
          </cell>
          <cell r="I9">
            <v>3.1050171789999978E-3</v>
          </cell>
          <cell r="J9">
            <v>32185.485755644368</v>
          </cell>
          <cell r="K9">
            <v>436.16353232415196</v>
          </cell>
          <cell r="L9">
            <v>3.7392361675010002</v>
          </cell>
          <cell r="M9">
            <v>195.82826125222002</v>
          </cell>
          <cell r="N9">
            <v>1286.5736690561162</v>
          </cell>
          <cell r="O9">
            <v>21486.827113631163</v>
          </cell>
          <cell r="P9">
            <v>197.25640570617298</v>
          </cell>
          <cell r="Q9">
            <v>3164.3993309542357</v>
          </cell>
          <cell r="R9">
            <v>10207.769825416424</v>
          </cell>
          <cell r="S9">
            <v>11525.752435625696</v>
          </cell>
          <cell r="T9">
            <v>9.3296549431100022</v>
          </cell>
          <cell r="U9">
            <v>22332.904082719982</v>
          </cell>
          <cell r="V9">
            <v>80.697803431978997</v>
          </cell>
          <cell r="W9">
            <v>8052.0042854523736</v>
          </cell>
        </row>
      </sheetData>
      <sheetData sheetId="26">
        <row r="5">
          <cell r="C5">
            <v>1202.47692963043</v>
          </cell>
          <cell r="D5">
            <v>1091.0377197374598</v>
          </cell>
          <cell r="E5">
            <v>1302.1242198888599</v>
          </cell>
          <cell r="F5">
            <v>933.12676329999999</v>
          </cell>
          <cell r="G5">
            <v>498.59118799999999</v>
          </cell>
          <cell r="H5">
            <v>712.21125399999994</v>
          </cell>
          <cell r="I5">
            <v>703.04521</v>
          </cell>
          <cell r="J5">
            <v>870.98815000000002</v>
          </cell>
          <cell r="K5">
            <v>1005.3009939999999</v>
          </cell>
          <cell r="L5">
            <v>1250.8458400000002</v>
          </cell>
          <cell r="M5">
            <v>1554.4141400000001</v>
          </cell>
          <cell r="N5">
            <v>1701.6508399999998</v>
          </cell>
          <cell r="O5">
            <v>1693.827</v>
          </cell>
          <cell r="P5">
            <v>1748.6726400000002</v>
          </cell>
          <cell r="Q5">
            <v>1668.9315299999998</v>
          </cell>
          <cell r="R5">
            <v>1827.01404</v>
          </cell>
          <cell r="S5">
            <v>1478.05756</v>
          </cell>
          <cell r="T5">
            <v>1585.952</v>
          </cell>
          <cell r="U5">
            <v>1424.98489</v>
          </cell>
          <cell r="V5">
            <v>1249.6846560000001</v>
          </cell>
          <cell r="W5">
            <v>1202.3411299999998</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Macro"/>
      <sheetName val="Case assumptions"/>
      <sheetName val="Scenario effects"/>
      <sheetName val="Annual CF Case 1"/>
      <sheetName val="Annual CF Case 2"/>
      <sheetName val="Annual GWh Case 1"/>
      <sheetName val="Annual GWh Case 2"/>
      <sheetName val="Annual GWh Spill Case 1"/>
      <sheetName val="Annual GWh Spill Case 2"/>
      <sheetName val="NPV Case 1"/>
      <sheetName val="NPV Case 2"/>
      <sheetName val="NPV compare #1#"/>
      <sheetName val="Annual region NPV Case 1"/>
      <sheetName val="Annual region NPV Case 2"/>
      <sheetName val="Annual region NPV compare #1#"/>
      <sheetName val="Region NPV yearly Case 1"/>
      <sheetName val="Region NPV yearly Case 2"/>
      <sheetName val="Region NPV yearly compare #1#"/>
      <sheetName val="Annual tech NPV Case 1"/>
      <sheetName val="Annual tech NPV Case 2"/>
      <sheetName val="Annual tech NPV compare #1#"/>
      <sheetName val="Tech NPV yearly Case 1"/>
      <sheetName val="Tech NPV yearly Case 2"/>
      <sheetName val="Tech NPV yearly compare #1#"/>
      <sheetName val="Generation Case 1"/>
      <sheetName val="Generation Case 2"/>
      <sheetName val="Generation compare #1#"/>
      <sheetName val="Gen - Node-REZ Case 1"/>
      <sheetName val="Gen - Node-REZ Case 2"/>
      <sheetName val="Gen - Node-REZ compare #1#"/>
      <sheetName val="NEM capacity Case 1"/>
      <sheetName val="NEM capacity Case 2"/>
      <sheetName val="NEM capacity compare #1#"/>
      <sheetName val="Node-REZ capacity Case 1"/>
      <sheetName val="Node-REZ capacity Case 2"/>
      <sheetName val="Node-REZ capacity compare #1#"/>
      <sheetName val="Auto capacity Case 1"/>
      <sheetName val="Auto capacity Case 2"/>
      <sheetName val="Auto capacity compare #1#"/>
      <sheetName val="Auto REZ overview Case 1"/>
      <sheetName val="Auto REZ overview Case 2"/>
      <sheetName val="Auto REZ overview compare #1#"/>
      <sheetName val="Proxy price Case 1"/>
      <sheetName val="Proxy price Case 2"/>
      <sheetName val="Proxy price compare #1#"/>
      <sheetName val="Proxy price hourly Case 1"/>
      <sheetName val="Proxy price hourly Case 2"/>
      <sheetName val="Proxy price hourly compare #1#"/>
      <sheetName val="Energy flow Case 1"/>
      <sheetName val="Energy flow Case 2"/>
      <sheetName val="Energy flow compare #1#"/>
      <sheetName val="USE Case 1"/>
      <sheetName val="USE Case 2"/>
      <sheetName val="USE compare #1#"/>
      <sheetName val="Emissions Case 1"/>
      <sheetName val="Emissions Case 2"/>
      <sheetName val="Emissions compare #1#"/>
      <sheetName val="NSW to QLD Case 1"/>
      <sheetName val="NSW to QLD Case 2"/>
      <sheetName val="VIC to NSW Case 1"/>
      <sheetName val="VIC to NSW Case 2"/>
      <sheetName val="VIC to SA Case 1"/>
      <sheetName val="VIC to SA Case 2"/>
      <sheetName val="NSW to SA Case 1"/>
      <sheetName val="NSW to SA Case 2"/>
      <sheetName val="TAS to VIC Case 1"/>
      <sheetName val="TAS to VIC Case 2"/>
      <sheetName val="1_AnnualGenerationAG"/>
      <sheetName val="1_AnnualGenerationSO"/>
      <sheetName val="1_AnnualGeneration"/>
      <sheetName val="1_AnnualSpill"/>
      <sheetName val="1_AnnualCapacity"/>
      <sheetName val="1_DurationData"/>
      <sheetName val="1_TODLink"/>
      <sheetName val="1_AnnualLink"/>
      <sheetName val="1_AnnualNodeSummary"/>
      <sheetName val="1_TODNodeSummary"/>
      <sheetName val="1_DemandSummary"/>
      <sheetName val="1_AnnualDemandMax"/>
      <sheetName val="1_NPVall"/>
      <sheetName val="1_Emissions"/>
      <sheetName val="1_BuildLimits"/>
      <sheetName val="1_CF"/>
      <sheetName val="1_REZTransmissionLimits"/>
      <sheetName val="1_AssumedCapacity"/>
      <sheetName val="2_AnnualGenerationAG"/>
      <sheetName val="2_AnnualGenerationSO"/>
      <sheetName val="2_AnnualGeneration"/>
      <sheetName val="2_AnnualSpill"/>
      <sheetName val="2_AnnualCapacity"/>
      <sheetName val="2_DurationData"/>
      <sheetName val="2_TODLink"/>
      <sheetName val="2_AnnualLink"/>
      <sheetName val="2_AnnualNodeSummary"/>
      <sheetName val="2_TODNodeSummary"/>
      <sheetName val="2_DemandSummary"/>
      <sheetName val="2_AnnualDemandMax"/>
      <sheetName val="2_NPVall"/>
      <sheetName val="2_Emissions"/>
      <sheetName val="2_BuildLimits"/>
      <sheetName val="2_CF"/>
      <sheetName val="2_REZTransmissionLimits"/>
      <sheetName val="2_AssumedCapacity"/>
    </sheetNames>
    <sheetDataSet>
      <sheetData sheetId="0"/>
      <sheetData sheetId="1">
        <row r="3">
          <cell r="B3" t="str">
            <v>\\rc-sql7.rc.lan\tsirp\TasNetworks\PACR\2020_06_16_RST_TEST\Results\Marinus_2020-06-16a_AlternativeRST_Central\EC70\TS-IRP_summary_code\Files_for_excel</v>
          </cell>
          <cell r="D3" t="str">
            <v>Central</v>
          </cell>
          <cell r="K3" t="str">
            <v>TAS1</v>
          </cell>
          <cell r="L3" t="str">
            <v>TAS1 - Tasmania Midlands</v>
          </cell>
        </row>
        <row r="4">
          <cell r="B4" t="str">
            <v>\\rc-sql7.rc.lan\tsirp\TasNetworks\PACR\2020_06_16_RST_TEST\Results\Marinus_2020-06-16a_AlternativeRST_Slow Change\EC70\TS-IRP_summary_code\Files_for_excel</v>
          </cell>
          <cell r="D4" t="str">
            <v>Slow</v>
          </cell>
          <cell r="W4" t="str">
            <v>rooftopPV</v>
          </cell>
        </row>
        <row r="5">
          <cell r="B5">
            <v>0</v>
          </cell>
          <cell r="D5">
            <v>0</v>
          </cell>
          <cell r="G5" t="str">
            <v>N-Q-MNSP1</v>
          </cell>
          <cell r="J5" t="str">
            <v>NSW1</v>
          </cell>
          <cell r="K5" t="str">
            <v>NSW1</v>
          </cell>
          <cell r="L5" t="str">
            <v>NSW1 - Broken Hill</v>
          </cell>
        </row>
        <row r="6">
          <cell r="B6">
            <v>0</v>
          </cell>
          <cell r="D6">
            <v>0</v>
          </cell>
          <cell r="G6" t="str">
            <v>QNI</v>
          </cell>
          <cell r="J6" t="str">
            <v>QLD1</v>
          </cell>
          <cell r="K6" t="str">
            <v>QLD1</v>
          </cell>
          <cell r="L6" t="str">
            <v>NSW1 - Central West NSW</v>
          </cell>
          <cell r="U6" t="str">
            <v>As-Generated</v>
          </cell>
        </row>
        <row r="7">
          <cell r="B7">
            <v>0</v>
          </cell>
          <cell r="D7">
            <v>0</v>
          </cell>
          <cell r="G7" t="str">
            <v>SWNSW-SA1</v>
          </cell>
          <cell r="J7" t="str">
            <v>VIC1</v>
          </cell>
          <cell r="K7" t="str">
            <v>VIC1</v>
          </cell>
          <cell r="L7" t="str">
            <v>NSW1 - Cooma-Monaro</v>
          </cell>
          <cell r="U7" t="str">
            <v>Sent-Out</v>
          </cell>
        </row>
        <row r="8">
          <cell r="B8">
            <v>0</v>
          </cell>
          <cell r="D8">
            <v>0</v>
          </cell>
          <cell r="G8" t="str">
            <v>T-V-MNSP1</v>
          </cell>
          <cell r="J8" t="str">
            <v>SA1</v>
          </cell>
          <cell r="K8" t="str">
            <v>SA1</v>
          </cell>
          <cell r="L8" t="str">
            <v>NSW1 - New England</v>
          </cell>
        </row>
        <row r="9">
          <cell r="B9">
            <v>0</v>
          </cell>
          <cell r="D9">
            <v>0</v>
          </cell>
          <cell r="G9" t="str">
            <v>V-S-MNSP1</v>
          </cell>
          <cell r="J9" t="str">
            <v>TAS1</v>
          </cell>
          <cell r="K9" t="str">
            <v>TAS1</v>
          </cell>
          <cell r="L9" t="str">
            <v>NSW1 - North West NSW</v>
          </cell>
          <cell r="Z9" t="str">
            <v>Existing</v>
          </cell>
          <cell r="AA9" t="str">
            <v>NE</v>
          </cell>
        </row>
        <row r="10">
          <cell r="B10">
            <v>0</v>
          </cell>
          <cell r="D10">
            <v>0</v>
          </cell>
          <cell r="G10" t="str">
            <v>V-SA</v>
          </cell>
          <cell r="J10">
            <v>0</v>
          </cell>
          <cell r="K10">
            <v>0</v>
          </cell>
          <cell r="L10" t="str">
            <v>NSW1 - South West NSW</v>
          </cell>
        </row>
        <row r="11">
          <cell r="B11">
            <v>0</v>
          </cell>
          <cell r="D11">
            <v>0</v>
          </cell>
          <cell r="G11" t="str">
            <v>VIC1-CAN</v>
          </cell>
          <cell r="L11" t="str">
            <v>NSW1 - Southern NSW Tablelands</v>
          </cell>
        </row>
        <row r="12">
          <cell r="B12">
            <v>0</v>
          </cell>
          <cell r="D12">
            <v>0</v>
          </cell>
          <cell r="G12" t="str">
            <v>VIC1-SWNSW</v>
          </cell>
          <cell r="L12" t="str">
            <v>NSW1 - Tumut</v>
          </cell>
        </row>
        <row r="13">
          <cell r="B13">
            <v>0</v>
          </cell>
          <cell r="D13">
            <v>0</v>
          </cell>
          <cell r="G13" t="str">
            <v>VIC1-SWNSW_SL</v>
          </cell>
          <cell r="L13" t="str">
            <v>NSW1 - Wagga Wagga</v>
          </cell>
        </row>
        <row r="14">
          <cell r="B14">
            <v>0</v>
          </cell>
          <cell r="D14">
            <v>0</v>
          </cell>
          <cell r="G14">
            <v>0</v>
          </cell>
          <cell r="L14" t="str">
            <v>QLD1 - Barcaldine</v>
          </cell>
        </row>
        <row r="15">
          <cell r="B15">
            <v>0</v>
          </cell>
          <cell r="D15">
            <v>0</v>
          </cell>
          <cell r="L15" t="str">
            <v>QLD1 - Darling Downs</v>
          </cell>
        </row>
        <row r="16">
          <cell r="B16">
            <v>0</v>
          </cell>
          <cell r="D16">
            <v>0</v>
          </cell>
          <cell r="L16" t="str">
            <v>QLD1 - Far North QLD</v>
          </cell>
        </row>
        <row r="17">
          <cell r="L17" t="str">
            <v>QLD1 - Fitzroy</v>
          </cell>
        </row>
        <row r="18">
          <cell r="B18" t="str">
            <v>Case 2</v>
          </cell>
          <cell r="L18" t="str">
            <v>QLD1 - Isaac</v>
          </cell>
        </row>
        <row r="19">
          <cell r="B19">
            <v>0</v>
          </cell>
          <cell r="L19" t="str">
            <v>QLD1 - North Qld Clean Energy Hub</v>
          </cell>
        </row>
        <row r="20">
          <cell r="B20">
            <v>0</v>
          </cell>
          <cell r="L20" t="str">
            <v>QLD1 - Northern Qld</v>
          </cell>
        </row>
        <row r="21">
          <cell r="B21">
            <v>0</v>
          </cell>
          <cell r="L21" t="str">
            <v>QLD1 - Wide Bay</v>
          </cell>
        </row>
        <row r="22">
          <cell r="B22">
            <v>0</v>
          </cell>
          <cell r="L22" t="str">
            <v>SA1 - Eastern Eyre Peninsula</v>
          </cell>
        </row>
        <row r="23">
          <cell r="B23">
            <v>0</v>
          </cell>
          <cell r="L23" t="str">
            <v>SA1 - Leigh Creek</v>
          </cell>
        </row>
        <row r="24">
          <cell r="B24">
            <v>0</v>
          </cell>
          <cell r="L24" t="str">
            <v>SA1 - Mid-North SA</v>
          </cell>
        </row>
        <row r="25">
          <cell r="B25">
            <v>0</v>
          </cell>
          <cell r="L25" t="str">
            <v>SA1 - Mid-North South Australia_MN</v>
          </cell>
        </row>
        <row r="26">
          <cell r="L26" t="str">
            <v>SA1 - Northern SA</v>
          </cell>
        </row>
        <row r="27">
          <cell r="L27" t="str">
            <v>SA1 - Riverland</v>
          </cell>
        </row>
        <row r="28">
          <cell r="B28">
            <v>2050</v>
          </cell>
          <cell r="L28" t="str">
            <v>SA1 - South East SA</v>
          </cell>
        </row>
        <row r="29">
          <cell r="B29">
            <v>5.8999999999999997E-2</v>
          </cell>
          <cell r="L29" t="str">
            <v>SA1 - Western Eyre Peninsula</v>
          </cell>
        </row>
        <row r="30">
          <cell r="B30">
            <v>1</v>
          </cell>
          <cell r="L30" t="str">
            <v>SA1 - Yorke Peninsula</v>
          </cell>
        </row>
        <row r="31">
          <cell r="B31" t="str">
            <v>NEM</v>
          </cell>
          <cell r="L31" t="str">
            <v>TAS1 - North East Tasmania</v>
          </cell>
        </row>
        <row r="32">
          <cell r="B32">
            <v>0.1</v>
          </cell>
          <cell r="L32" t="str">
            <v>TAS1 - North West Tasmania</v>
          </cell>
        </row>
        <row r="33">
          <cell r="B33">
            <v>43647</v>
          </cell>
          <cell r="L33" t="str">
            <v>TAS1 - Tasmania Midlands</v>
          </cell>
        </row>
        <row r="34">
          <cell r="B34">
            <v>87</v>
          </cell>
          <cell r="L34" t="str">
            <v>VIC1 - Central North Vic</v>
          </cell>
        </row>
        <row r="35">
          <cell r="L35" t="str">
            <v>VIC1 - Gippsland</v>
          </cell>
        </row>
        <row r="36">
          <cell r="B36">
            <v>100</v>
          </cell>
          <cell r="L36" t="str">
            <v>VIC1 - Murray River</v>
          </cell>
        </row>
        <row r="37">
          <cell r="L37" t="str">
            <v>VIC1 - Ovens Murray</v>
          </cell>
        </row>
        <row r="38">
          <cell r="L38" t="str">
            <v>VIC1 - South West Victoria</v>
          </cell>
        </row>
        <row r="39">
          <cell r="L39" t="str">
            <v>VIC1 - Western Victoria</v>
          </cell>
        </row>
        <row r="47">
          <cell r="B47" t="str">
            <v>Annual_Capacity</v>
          </cell>
        </row>
        <row r="48">
          <cell r="B48" t="str">
            <v>Annual_GenerationAG</v>
          </cell>
        </row>
        <row r="49">
          <cell r="B49" t="str">
            <v>Annual_GenerationSO</v>
          </cell>
        </row>
        <row r="50">
          <cell r="B50" t="str">
            <v>Duration_Link</v>
          </cell>
        </row>
        <row r="51">
          <cell r="B51" t="str">
            <v>TOD_Link</v>
          </cell>
        </row>
        <row r="52">
          <cell r="B52" t="str">
            <v>Annual_Link</v>
          </cell>
        </row>
        <row r="53">
          <cell r="B53" t="str">
            <v>Annual_Node details</v>
          </cell>
        </row>
        <row r="54">
          <cell r="B54" t="str">
            <v>TOD_NodePoolPrice</v>
          </cell>
        </row>
        <row r="55">
          <cell r="B55" t="str">
            <v>Annual_NPV_agg</v>
          </cell>
        </row>
        <row r="56">
          <cell r="B56" t="str">
            <v>EnergyConstraints</v>
          </cell>
        </row>
        <row r="57">
          <cell r="B57" t="str">
            <v>AnnualMax_Node demand</v>
          </cell>
        </row>
        <row r="58">
          <cell r="B58" t="str">
            <v>DemandSummary</v>
          </cell>
        </row>
        <row r="59">
          <cell r="B59" t="str">
            <v>Annual_Spill_Wind_Solar_Hydro</v>
          </cell>
        </row>
        <row r="60">
          <cell r="B60" t="str">
            <v>AssumedCapacity</v>
          </cell>
        </row>
        <row r="61">
          <cell r="B61" t="str">
            <v>CF</v>
          </cell>
        </row>
        <row r="62">
          <cell r="B62" t="str">
            <v>REZTransmissionLimits</v>
          </cell>
        </row>
        <row r="63">
          <cell r="B63" t="str">
            <v>BuildLimits</v>
          </cell>
        </row>
        <row r="64">
          <cell r="B64">
            <v>0</v>
          </cell>
        </row>
        <row r="65">
          <cell r="B65">
            <v>0</v>
          </cell>
        </row>
        <row r="66">
          <cell r="B66">
            <v>0</v>
          </cell>
        </row>
        <row r="67">
          <cell r="B67">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AL7">
            <v>0</v>
          </cell>
        </row>
      </sheetData>
      <sheetData sheetId="17">
        <row r="7">
          <cell r="AL7">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1">
          <cell r="AN1">
            <v>9.4436709627165102E-4</v>
          </cell>
        </row>
      </sheetData>
      <sheetData sheetId="99"/>
      <sheetData sheetId="100"/>
      <sheetData sheetId="101"/>
      <sheetData sheetId="102"/>
      <sheetData sheetId="10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notes"/>
      <sheetName val="Abbreviations and notes"/>
      <sheetName val="Main"/>
      <sheetName val="!!DELETE ME!! - Data checks"/>
      <sheetName val="!! DELETE ME!! - Workbook Check"/>
      <sheetName val="---Compare options---"/>
      <sheetName val="BaseCase_Generation"/>
      <sheetName val="BaseCase_Capacity"/>
      <sheetName val="BaseCase_VOM Cost"/>
      <sheetName val="BaseCase_FOM Cost"/>
      <sheetName val="BaseCase_Fuel Cost"/>
      <sheetName val="BaseCase_Build Cost"/>
      <sheetName val="BaseCase_REHAB Cost"/>
      <sheetName val="BaseCase_REZ Tx Cost"/>
      <sheetName val="BaseCase_USE+DSP Cost"/>
      <sheetName val="BaseCase_SyncCon Cost"/>
      <sheetName val="M31_34_Generation"/>
      <sheetName val="M31_34_Capacity"/>
      <sheetName val="M31_34_VOM Cost"/>
      <sheetName val="M31_34_FOM Cost"/>
      <sheetName val="M31_34_Fuel Cost"/>
      <sheetName val="M31_34_Build Cost"/>
      <sheetName val="M31_34_REHAB Cost"/>
      <sheetName val="M31_34_REZ Tx Cost"/>
      <sheetName val="M31_34_USE+DSP Cost"/>
      <sheetName val="M31_34_SyncCon Cost"/>
      <sheetName val="1_NPVall"/>
      <sheetName val="1_GenSO"/>
      <sheetName val="1_Cap"/>
      <sheetName val="1_NSCap"/>
      <sheetName val="1_DemandSum"/>
      <sheetName val="2_NPVall"/>
      <sheetName val="2_GenSO"/>
      <sheetName val="2_Cap"/>
      <sheetName val="2_NSCap"/>
      <sheetName val="2_DemandSum"/>
      <sheetName val="ESS_Charge_GWh"/>
      <sheetName val="ESS_Discharge_GWh"/>
      <sheetName val="NPVall_Slow"/>
      <sheetName val="GenSO_Slow"/>
      <sheetName val="Cap_Slow"/>
      <sheetName val="NSCap_Slow"/>
      <sheetName val="DemandSum_Slow"/>
      <sheetName val="NPVall_Slow FY27-30"/>
      <sheetName val="GenSO_Slow FY27-30"/>
      <sheetName val="Cap_Slow FY27-30"/>
      <sheetName val="NSCap_Slow FY27-30"/>
      <sheetName val="DemandSum_Slow FY27-30"/>
      <sheetName val="NPVall_Slow FY31-34"/>
      <sheetName val="GenSO_Slow FY31-34"/>
      <sheetName val="Cap_Slow FY31-34"/>
      <sheetName val="NSCap_Slow FY31-34"/>
      <sheetName val="DemandSum_Slow FY31-34"/>
      <sheetName val="NPVall_Central"/>
      <sheetName val="GenSO_Central"/>
      <sheetName val="Cap_Central"/>
      <sheetName val="NSCap_Central"/>
      <sheetName val="DemandSum_Central"/>
      <sheetName val="NPVall_Central FY27-30"/>
      <sheetName val="GenSO_Central FY27-30"/>
      <sheetName val="Cap_Central FY27-30"/>
      <sheetName val="NSCap_Central FY27-30"/>
      <sheetName val="DemandSum_Central FY27-30"/>
      <sheetName val="NPVall_Central FY31-34"/>
      <sheetName val="GenSO_Central FY31-34"/>
      <sheetName val="Cap_Central FY31-34"/>
      <sheetName val="NSCap_Central FY31-34"/>
      <sheetName val="DemandSum_Central FY31-34"/>
      <sheetName val="NPVall_Fast"/>
      <sheetName val="GenSO_Fast"/>
      <sheetName val="Cap_Fast"/>
      <sheetName val="NSCap_Fast"/>
      <sheetName val="DemandSum_Fast"/>
      <sheetName val="NPVall_Fast FY27-30"/>
      <sheetName val="GenSO_Fast FY27-30"/>
      <sheetName val="Cap_Fast FY27-30"/>
      <sheetName val="NSCap_Fast FY27-30"/>
      <sheetName val="DemandSum_Fast FY27-30"/>
      <sheetName val="NPVall_Fast FY31-34"/>
      <sheetName val="GenSO_Fast FY31-34"/>
      <sheetName val="Cap_Fast FY31-34"/>
      <sheetName val="NSCap_Fast FY31-34"/>
      <sheetName val="DemandSum_Fast FY31-34"/>
      <sheetName val="NPVall_High DER"/>
      <sheetName val="GenSO_High DER"/>
      <sheetName val="Cap_High DER"/>
      <sheetName val="NSCap_High DER"/>
      <sheetName val="DemandSum_High DER"/>
      <sheetName val="NPVall_High DER FY27-30"/>
      <sheetName val="GenSO_High DER FY27-30"/>
      <sheetName val="Cap_High DER FY27-30"/>
      <sheetName val="NSCap_High DER FY27-30"/>
      <sheetName val="DemandSum_High DER FY27-30"/>
      <sheetName val="NPVall_High DER FY31-34"/>
      <sheetName val="GenSO_High DER FY31-34"/>
      <sheetName val="Cap_High DER FY31-34"/>
      <sheetName val="NSCap_High DER FY31-34"/>
      <sheetName val="DemandSum_High DER FY31-34"/>
      <sheetName val="NPVall_Step"/>
      <sheetName val="GenSO_Step"/>
      <sheetName val="Cap_Step"/>
      <sheetName val="NSCap_Step"/>
      <sheetName val="DemandSum_Step"/>
      <sheetName val="NPVall_Step FY27-30"/>
      <sheetName val="GenSO_Step FY27-30"/>
      <sheetName val="Cap_Step FY27-30"/>
      <sheetName val="NSCap_Step FY27-30"/>
      <sheetName val="DemandSum_Step FY27-30"/>
      <sheetName val="NPVall_Step FY31-34"/>
      <sheetName val="GenSO_Step FY31-34"/>
      <sheetName val="Cap_Step FY31-34"/>
      <sheetName val="NSCap_Step FY31-34"/>
      <sheetName val="DemandSum_Step FY31-3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9">
          <cell r="C9">
            <v>19443.503163702309</v>
          </cell>
          <cell r="D9">
            <v>1.6188610579999995E-2</v>
          </cell>
          <cell r="E9">
            <v>1303.06253422848</v>
          </cell>
          <cell r="F9">
            <v>131.75840715466998</v>
          </cell>
          <cell r="G9">
            <v>480.33184858532996</v>
          </cell>
          <cell r="H9">
            <v>160.42665978168003</v>
          </cell>
          <cell r="I9">
            <v>1.6434329279999996E-2</v>
          </cell>
          <cell r="J9">
            <v>16854.367859732338</v>
          </cell>
          <cell r="K9">
            <v>1131.9067209852501</v>
          </cell>
          <cell r="L9">
            <v>0.93255257713999984</v>
          </cell>
          <cell r="M9">
            <v>77.311465243909993</v>
          </cell>
          <cell r="N9">
            <v>19086.576599640091</v>
          </cell>
          <cell r="O9">
            <v>16297.076294599099</v>
          </cell>
          <cell r="P9">
            <v>8215.6215566523297</v>
          </cell>
          <cell r="Q9">
            <v>1998.4054276709403</v>
          </cell>
          <cell r="R9">
            <v>15038.50459981042</v>
          </cell>
          <cell r="S9">
            <v>25784.245970678348</v>
          </cell>
          <cell r="T9">
            <v>10.72097737226</v>
          </cell>
          <cell r="U9">
            <v>17547.35110233082</v>
          </cell>
          <cell r="V9">
            <v>1004.2765516034701</v>
          </cell>
          <cell r="W9">
            <v>9317.8541945206707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tabColor rgb="FFFFE600"/>
    <pageSetUpPr fitToPage="1"/>
  </sheetPr>
  <dimension ref="A1:O44"/>
  <sheetViews>
    <sheetView showGridLines="0" tabSelected="1" zoomScale="70" zoomScaleNormal="70" zoomScaleSheetLayoutView="70" workbookViewId="0"/>
  </sheetViews>
  <sheetFormatPr defaultColWidth="8.81640625" defaultRowHeight="13"/>
  <cols>
    <col min="1" max="14" width="8.81640625" style="1"/>
    <col min="15" max="15" width="18.81640625" style="1" customWidth="1"/>
    <col min="16" max="16" width="9.1796875" style="1" customWidth="1"/>
    <col min="17" max="16384" width="8.81640625" style="1"/>
  </cols>
  <sheetData>
    <row r="1" spans="1:1">
      <c r="A1" s="1" t="s">
        <v>0</v>
      </c>
    </row>
    <row r="43" spans="15:15">
      <c r="O43" s="1" t="s">
        <v>0</v>
      </c>
    </row>
    <row r="44" spans="15:15">
      <c r="O44" s="1" t="s">
        <v>0</v>
      </c>
    </row>
  </sheetData>
  <sheetProtection algorithmName="SHA-512" hashValue="Uc1v3acga+jhylZu6jFRvldju3jLmWMYTeF6Aj2/JFV55ewuXplBlQkODWbQTiM/NYxC1YkTjkuAFWPcLKCaXQ==" saltValue="3NhpqLyq4rPVW+lmQRRigQ==" spinCount="100000" sheet="1" objects="1" scenarios="1"/>
  <pageMargins left="0.45" right="0.45" top="0.45" bottom="0.45" header="0.25" footer="0.25"/>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57E188"/>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127</v>
      </c>
      <c r="B1" s="8"/>
      <c r="C1" s="8"/>
      <c r="D1" s="8"/>
      <c r="E1" s="8"/>
      <c r="F1" s="8"/>
      <c r="G1" s="8"/>
      <c r="H1" s="8"/>
      <c r="I1" s="8"/>
      <c r="J1" s="8"/>
      <c r="K1" s="8"/>
      <c r="L1" s="8"/>
      <c r="M1" s="8"/>
      <c r="N1" s="8"/>
      <c r="O1" s="8"/>
      <c r="P1" s="8"/>
      <c r="Q1" s="8"/>
      <c r="R1" s="8"/>
      <c r="S1" s="8"/>
      <c r="T1" s="8"/>
      <c r="U1" s="8"/>
      <c r="V1" s="8"/>
      <c r="W1" s="8"/>
      <c r="X1" s="8"/>
      <c r="Y1" s="8"/>
      <c r="Z1" s="8"/>
      <c r="AA1" s="8"/>
    </row>
    <row r="2" spans="1:27">
      <c r="A2" s="10" t="s">
        <v>22</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1537292.3560000001</v>
      </c>
      <c r="D6" s="12">
        <v>1437221.0869999998</v>
      </c>
      <c r="E6" s="12">
        <v>1017876.3848603</v>
      </c>
      <c r="F6" s="12">
        <v>875082.56107060006</v>
      </c>
      <c r="G6" s="12">
        <v>746285.47657557996</v>
      </c>
      <c r="H6" s="12">
        <v>673181.71514229989</v>
      </c>
      <c r="I6" s="12">
        <v>506790.83888160001</v>
      </c>
      <c r="J6" s="12">
        <v>432288.16557645</v>
      </c>
      <c r="K6" s="12">
        <v>369290.73936442006</v>
      </c>
      <c r="L6" s="12">
        <v>305106.34148649004</v>
      </c>
      <c r="M6" s="12">
        <v>219893.88155391</v>
      </c>
      <c r="N6" s="12">
        <v>207342.88989989</v>
      </c>
      <c r="O6" s="12">
        <v>148683.00920019002</v>
      </c>
      <c r="P6" s="12">
        <v>129826.84414607999</v>
      </c>
      <c r="Q6" s="12">
        <v>121478.66443656001</v>
      </c>
      <c r="R6" s="12">
        <v>61253.364213679997</v>
      </c>
      <c r="S6" s="12">
        <v>57313.968704689993</v>
      </c>
      <c r="T6" s="12">
        <v>1.1585582800000001</v>
      </c>
      <c r="U6" s="12">
        <v>1.023288363999997</v>
      </c>
      <c r="V6" s="12">
        <v>0.86132065999999996</v>
      </c>
      <c r="W6" s="12">
        <v>0.75948287000000003</v>
      </c>
      <c r="X6" s="12">
        <v>0.31782289499999994</v>
      </c>
      <c r="Y6" s="12">
        <v>0.24535204099999983</v>
      </c>
      <c r="Z6" s="12">
        <v>0.18763217299999999</v>
      </c>
      <c r="AA6" s="12">
        <v>0.13432366300000001</v>
      </c>
    </row>
    <row r="7" spans="1:27">
      <c r="A7" s="11" t="s">
        <v>18</v>
      </c>
      <c r="B7" s="11" t="s">
        <v>11</v>
      </c>
      <c r="C7" s="12">
        <v>200928.234</v>
      </c>
      <c r="D7" s="12">
        <v>174702.06599999999</v>
      </c>
      <c r="E7" s="12">
        <v>115135.78956721</v>
      </c>
      <c r="F7" s="12">
        <v>101904.05907802001</v>
      </c>
      <c r="G7" s="12">
        <v>79626.941264249996</v>
      </c>
      <c r="H7" s="12">
        <v>59301.584518200005</v>
      </c>
      <c r="I7" s="12">
        <v>39935.088232359994</v>
      </c>
      <c r="J7" s="12">
        <v>31914.493019869999</v>
      </c>
      <c r="K7" s="12">
        <v>1.7806954099999981</v>
      </c>
      <c r="L7" s="12">
        <v>1.7412152499999998</v>
      </c>
      <c r="M7" s="12">
        <v>1.3539564400000001</v>
      </c>
      <c r="N7" s="12">
        <v>1.3226550800000003</v>
      </c>
      <c r="O7" s="12">
        <v>1.1803397299999998</v>
      </c>
      <c r="P7" s="12">
        <v>0.48624028099999977</v>
      </c>
      <c r="Q7" s="12">
        <v>0.48416508000000003</v>
      </c>
      <c r="R7" s="12">
        <v>0.31674392000000001</v>
      </c>
      <c r="S7" s="12">
        <v>0.2844633709999998</v>
      </c>
      <c r="T7" s="12">
        <v>0.25374424099999998</v>
      </c>
      <c r="U7" s="12">
        <v>0.24016500999999998</v>
      </c>
      <c r="V7" s="12">
        <v>0.22771095599999991</v>
      </c>
      <c r="W7" s="12">
        <v>0.21705682600000001</v>
      </c>
      <c r="X7" s="12">
        <v>0.18021322499999992</v>
      </c>
      <c r="Y7" s="12">
        <v>3.2941920999999999E-2</v>
      </c>
      <c r="Z7" s="12">
        <v>4.4114886999999998E-2</v>
      </c>
      <c r="AA7" s="12">
        <v>0</v>
      </c>
    </row>
    <row r="8" spans="1:27">
      <c r="A8" s="11" t="s">
        <v>18</v>
      </c>
      <c r="B8" s="11" t="s">
        <v>8</v>
      </c>
      <c r="C8" s="12">
        <v>143044.28446</v>
      </c>
      <c r="D8" s="12">
        <v>123618.21282010002</v>
      </c>
      <c r="E8" s="12">
        <v>238596.28771737003</v>
      </c>
      <c r="F8" s="12">
        <v>206247.77915915</v>
      </c>
      <c r="G8" s="12">
        <v>211100.57164033997</v>
      </c>
      <c r="H8" s="12">
        <v>196598.71176675</v>
      </c>
      <c r="I8" s="12">
        <v>231487.24782264003</v>
      </c>
      <c r="J8" s="12">
        <v>230668.51391052999</v>
      </c>
      <c r="K8" s="12">
        <v>240286.55044869002</v>
      </c>
      <c r="L8" s="12">
        <v>217733.95142445003</v>
      </c>
      <c r="M8" s="12">
        <v>264527.75620109006</v>
      </c>
      <c r="N8" s="12">
        <v>277043.05521792005</v>
      </c>
      <c r="O8" s="12">
        <v>211090.52321432001</v>
      </c>
      <c r="P8" s="12">
        <v>189324.25139406</v>
      </c>
      <c r="Q8" s="12">
        <v>124750.69341255999</v>
      </c>
      <c r="R8" s="12">
        <v>151281.27882809995</v>
      </c>
      <c r="S8" s="12">
        <v>117032.45068607997</v>
      </c>
      <c r="T8" s="12">
        <v>124626.24239348002</v>
      </c>
      <c r="U8" s="12">
        <v>104864.86840668002</v>
      </c>
      <c r="V8" s="12">
        <v>113075.80909400001</v>
      </c>
      <c r="W8" s="12">
        <v>78199.796457570003</v>
      </c>
      <c r="X8" s="12">
        <v>61075.847337460007</v>
      </c>
      <c r="Y8" s="12">
        <v>30933.684355989997</v>
      </c>
      <c r="Z8" s="12">
        <v>21495.470941350002</v>
      </c>
      <c r="AA8" s="12">
        <v>19968.378143350001</v>
      </c>
    </row>
    <row r="9" spans="1:27">
      <c r="A9" s="11" t="s">
        <v>18</v>
      </c>
      <c r="B9" s="11" t="s">
        <v>12</v>
      </c>
      <c r="C9" s="12">
        <v>11124.792000000001</v>
      </c>
      <c r="D9" s="12">
        <v>13093.373799999999</v>
      </c>
      <c r="E9" s="12">
        <v>44881.616000000002</v>
      </c>
      <c r="F9" s="12">
        <v>26173.482</v>
      </c>
      <c r="G9" s="12">
        <v>28336.004000000001</v>
      </c>
      <c r="H9" s="12">
        <v>51934.103999999999</v>
      </c>
      <c r="I9" s="12">
        <v>22255.69</v>
      </c>
      <c r="J9" s="12">
        <v>81424.925999999992</v>
      </c>
      <c r="K9" s="12">
        <v>86152.672000000006</v>
      </c>
      <c r="L9" s="12">
        <v>82281.335000000006</v>
      </c>
      <c r="M9" s="12">
        <v>55389.615000000005</v>
      </c>
      <c r="N9" s="12">
        <v>92247.792000000001</v>
      </c>
      <c r="O9" s="12">
        <v>46792.447999999997</v>
      </c>
      <c r="P9" s="12">
        <v>53427.692000000003</v>
      </c>
      <c r="Q9" s="12">
        <v>52777.027999999998</v>
      </c>
      <c r="R9" s="12">
        <v>57684.807999999997</v>
      </c>
      <c r="S9" s="12">
        <v>0</v>
      </c>
      <c r="T9" s="12">
        <v>0</v>
      </c>
      <c r="U9" s="12">
        <v>0</v>
      </c>
      <c r="V9" s="12">
        <v>0</v>
      </c>
      <c r="W9" s="12">
        <v>0</v>
      </c>
      <c r="X9" s="12">
        <v>0</v>
      </c>
      <c r="Y9" s="12">
        <v>0</v>
      </c>
      <c r="Z9" s="12">
        <v>0</v>
      </c>
      <c r="AA9" s="12">
        <v>0</v>
      </c>
    </row>
    <row r="10" spans="1:27">
      <c r="A10" s="11" t="s">
        <v>18</v>
      </c>
      <c r="B10" s="11" t="s">
        <v>5</v>
      </c>
      <c r="C10" s="12">
        <v>16919.343597221003</v>
      </c>
      <c r="D10" s="12">
        <v>16685.555052218999</v>
      </c>
      <c r="E10" s="12">
        <v>42122.053343916006</v>
      </c>
      <c r="F10" s="12">
        <v>30996.503309981003</v>
      </c>
      <c r="G10" s="12">
        <v>36090.270437105988</v>
      </c>
      <c r="H10" s="12">
        <v>54618.472168789995</v>
      </c>
      <c r="I10" s="12">
        <v>28191.311609009001</v>
      </c>
      <c r="J10" s="12">
        <v>60804.200057309994</v>
      </c>
      <c r="K10" s="12">
        <v>77638.388523967995</v>
      </c>
      <c r="L10" s="12">
        <v>92894.80993084902</v>
      </c>
      <c r="M10" s="12">
        <v>97997.892899868995</v>
      </c>
      <c r="N10" s="12">
        <v>183126.98911010899</v>
      </c>
      <c r="O10" s="12">
        <v>144114.17528769499</v>
      </c>
      <c r="P10" s="12">
        <v>188369.732247415</v>
      </c>
      <c r="Q10" s="12">
        <v>198594.24084810002</v>
      </c>
      <c r="R10" s="12">
        <v>258002.808753441</v>
      </c>
      <c r="S10" s="12">
        <v>352357.64143577009</v>
      </c>
      <c r="T10" s="12">
        <v>524013.44819418993</v>
      </c>
      <c r="U10" s="12">
        <v>339999.14519955998</v>
      </c>
      <c r="V10" s="12">
        <v>397709.70657068002</v>
      </c>
      <c r="W10" s="12">
        <v>585620.95903113997</v>
      </c>
      <c r="X10" s="12">
        <v>401030.18884964992</v>
      </c>
      <c r="Y10" s="12">
        <v>471026.90106785996</v>
      </c>
      <c r="Z10" s="12">
        <v>584873.40314662107</v>
      </c>
      <c r="AA10" s="12">
        <v>487038.94627341902</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5" t="s">
        <v>98</v>
      </c>
      <c r="B18" s="35"/>
      <c r="C18" s="29">
        <v>1909309.0100572209</v>
      </c>
      <c r="D18" s="29">
        <v>1765320.294672319</v>
      </c>
      <c r="E18" s="29">
        <v>1458612.1314887961</v>
      </c>
      <c r="F18" s="29">
        <v>1240404.3846177512</v>
      </c>
      <c r="G18" s="29">
        <v>1101439.2639172759</v>
      </c>
      <c r="H18" s="29">
        <v>1035634.5875960399</v>
      </c>
      <c r="I18" s="29">
        <v>828660.17654560902</v>
      </c>
      <c r="J18" s="29">
        <v>837100.29856416001</v>
      </c>
      <c r="K18" s="29">
        <v>773370.13103248808</v>
      </c>
      <c r="L18" s="29">
        <v>698018.17905703909</v>
      </c>
      <c r="M18" s="29">
        <v>637810.49961130903</v>
      </c>
      <c r="N18" s="29">
        <v>759762.04888299899</v>
      </c>
      <c r="O18" s="29">
        <v>550681.33604193502</v>
      </c>
      <c r="P18" s="29">
        <v>560949.00602783589</v>
      </c>
      <c r="Q18" s="29">
        <v>497601.11086230003</v>
      </c>
      <c r="R18" s="29">
        <v>528222.57653914101</v>
      </c>
      <c r="S18" s="29">
        <v>526704.34528991103</v>
      </c>
      <c r="T18" s="29">
        <v>648641.1028901909</v>
      </c>
      <c r="U18" s="29">
        <v>444865.27705961402</v>
      </c>
      <c r="V18" s="29">
        <v>510786.60469629604</v>
      </c>
      <c r="W18" s="29">
        <v>663821.732028406</v>
      </c>
      <c r="X18" s="29">
        <v>462106.53422322992</v>
      </c>
      <c r="Y18" s="29">
        <v>501960.86371781194</v>
      </c>
      <c r="Z18" s="29">
        <v>606369.10583503102</v>
      </c>
      <c r="AA18" s="29">
        <v>507007.45874043199</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836169.26800000004</v>
      </c>
      <c r="D21" s="12">
        <v>769579.64199999999</v>
      </c>
      <c r="E21" s="12">
        <v>529805.74349999998</v>
      </c>
      <c r="F21" s="12">
        <v>445543.98</v>
      </c>
      <c r="G21" s="12">
        <v>378166.40203219996</v>
      </c>
      <c r="H21" s="12">
        <v>338281.75849029998</v>
      </c>
      <c r="I21" s="12">
        <v>278747.08059506002</v>
      </c>
      <c r="J21" s="12">
        <v>231472.7385682</v>
      </c>
      <c r="K21" s="12">
        <v>204123.92219400001</v>
      </c>
      <c r="L21" s="12">
        <v>175057.52559200002</v>
      </c>
      <c r="M21" s="12">
        <v>98375.851999999999</v>
      </c>
      <c r="N21" s="12">
        <v>93699.224000000002</v>
      </c>
      <c r="O21" s="12">
        <v>78158.088000000003</v>
      </c>
      <c r="P21" s="12">
        <v>63821.98</v>
      </c>
      <c r="Q21" s="12">
        <v>64633.798000000003</v>
      </c>
      <c r="R21" s="12">
        <v>31640.569511400001</v>
      </c>
      <c r="S21" s="12">
        <v>27638.854941799997</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1171.1232</v>
      </c>
      <c r="D23" s="12">
        <v>1507.5587754200001</v>
      </c>
      <c r="E23" s="12">
        <v>39947.071737340004</v>
      </c>
      <c r="F23" s="12">
        <v>31146.136754700001</v>
      </c>
      <c r="G23" s="12">
        <v>30583.630695600001</v>
      </c>
      <c r="H23" s="12">
        <v>27883.902211500001</v>
      </c>
      <c r="I23" s="12">
        <v>41630.545203369998</v>
      </c>
      <c r="J23" s="12">
        <v>42887.15489682</v>
      </c>
      <c r="K23" s="12">
        <v>43873.552194179996</v>
      </c>
      <c r="L23" s="12">
        <v>32687.008252</v>
      </c>
      <c r="M23" s="12">
        <v>54100.025614720005</v>
      </c>
      <c r="N23" s="12">
        <v>60773.407342699997</v>
      </c>
      <c r="O23" s="12">
        <v>35653.1580005</v>
      </c>
      <c r="P23" s="12">
        <v>37595.766282559998</v>
      </c>
      <c r="Q23" s="12">
        <v>35467.633866600001</v>
      </c>
      <c r="R23" s="12">
        <v>48871.301085720006</v>
      </c>
      <c r="S23" s="12">
        <v>38747.570447169994</v>
      </c>
      <c r="T23" s="12">
        <v>37309.998094499999</v>
      </c>
      <c r="U23" s="12">
        <v>29941.648345860001</v>
      </c>
      <c r="V23" s="12">
        <v>36567.438262019998</v>
      </c>
      <c r="W23" s="12">
        <v>0.38278390000000001</v>
      </c>
      <c r="X23" s="12">
        <v>0.34415481999999997</v>
      </c>
      <c r="Y23" s="12">
        <v>0.33238846</v>
      </c>
      <c r="Z23" s="12">
        <v>0.40908407999999996</v>
      </c>
      <c r="AA23" s="12">
        <v>0.38410402999999899</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621.59762650500011</v>
      </c>
      <c r="D25" s="12">
        <v>826.96823244999996</v>
      </c>
      <c r="E25" s="12">
        <v>4924.7147039400006</v>
      </c>
      <c r="F25" s="12">
        <v>3757.9259990360001</v>
      </c>
      <c r="G25" s="12">
        <v>1974.9885480299997</v>
      </c>
      <c r="H25" s="12">
        <v>735.40539650000005</v>
      </c>
      <c r="I25" s="12">
        <v>101.59551240499999</v>
      </c>
      <c r="J25" s="12">
        <v>3595.0457615899995</v>
      </c>
      <c r="K25" s="12">
        <v>1352.4404763299999</v>
      </c>
      <c r="L25" s="12">
        <v>6898.5721604699993</v>
      </c>
      <c r="M25" s="12">
        <v>12961.654926249999</v>
      </c>
      <c r="N25" s="12">
        <v>43711.391350969992</v>
      </c>
      <c r="O25" s="12">
        <v>22437.276654320001</v>
      </c>
      <c r="P25" s="12">
        <v>47782.457958140003</v>
      </c>
      <c r="Q25" s="12">
        <v>17145.895754649995</v>
      </c>
      <c r="R25" s="12">
        <v>61850.537820146004</v>
      </c>
      <c r="S25" s="12">
        <v>64770.783885820005</v>
      </c>
      <c r="T25" s="12">
        <v>145062.38302703999</v>
      </c>
      <c r="U25" s="12">
        <v>74104.159006400005</v>
      </c>
      <c r="V25" s="12">
        <v>83524.510944039997</v>
      </c>
      <c r="W25" s="12">
        <v>145888.67192159998</v>
      </c>
      <c r="X25" s="12">
        <v>73129.72445337</v>
      </c>
      <c r="Y25" s="12">
        <v>92772.317125400004</v>
      </c>
      <c r="Z25" s="12">
        <v>117651.27848800001</v>
      </c>
      <c r="AA25" s="12">
        <v>123475.73216419999</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837961.98882650502</v>
      </c>
      <c r="D33" s="29">
        <v>771914.1690078699</v>
      </c>
      <c r="E33" s="29">
        <v>574677.52994127991</v>
      </c>
      <c r="F33" s="29">
        <v>480448.04275373596</v>
      </c>
      <c r="G33" s="29">
        <v>410725.02127582993</v>
      </c>
      <c r="H33" s="29">
        <v>366901.06609829998</v>
      </c>
      <c r="I33" s="29">
        <v>320479.22131083498</v>
      </c>
      <c r="J33" s="29">
        <v>277954.93922661</v>
      </c>
      <c r="K33" s="29">
        <v>249349.91486451001</v>
      </c>
      <c r="L33" s="29">
        <v>214643.10600447003</v>
      </c>
      <c r="M33" s="29">
        <v>165437.53254096999</v>
      </c>
      <c r="N33" s="29">
        <v>198184.02269366998</v>
      </c>
      <c r="O33" s="29">
        <v>136248.52265482</v>
      </c>
      <c r="P33" s="29">
        <v>149200.2042407</v>
      </c>
      <c r="Q33" s="29">
        <v>117247.32762125001</v>
      </c>
      <c r="R33" s="29">
        <v>142362.40841726601</v>
      </c>
      <c r="S33" s="29">
        <v>131157.20927478999</v>
      </c>
      <c r="T33" s="29">
        <v>182372.38112153998</v>
      </c>
      <c r="U33" s="29">
        <v>104045.80735226</v>
      </c>
      <c r="V33" s="29">
        <v>120091.94920606</v>
      </c>
      <c r="W33" s="29">
        <v>145889.05470549996</v>
      </c>
      <c r="X33" s="29">
        <v>73130.068608190006</v>
      </c>
      <c r="Y33" s="29">
        <v>92772.64951386</v>
      </c>
      <c r="Z33" s="29">
        <v>117651.68757208002</v>
      </c>
      <c r="AA33" s="29">
        <v>123476.11626822999</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701123.08799999999</v>
      </c>
      <c r="D36" s="12">
        <v>667641.44499999995</v>
      </c>
      <c r="E36" s="12">
        <v>488070.64136030001</v>
      </c>
      <c r="F36" s="12">
        <v>429538.58107060002</v>
      </c>
      <c r="G36" s="12">
        <v>368119.07454337995</v>
      </c>
      <c r="H36" s="12">
        <v>334899.95665199996</v>
      </c>
      <c r="I36" s="12">
        <v>228043.75828653999</v>
      </c>
      <c r="J36" s="12">
        <v>200815.42700825</v>
      </c>
      <c r="K36" s="12">
        <v>165166.81717042002</v>
      </c>
      <c r="L36" s="12">
        <v>130048.81589449001</v>
      </c>
      <c r="M36" s="12">
        <v>121518.02955391</v>
      </c>
      <c r="N36" s="12">
        <v>113643.66589988999</v>
      </c>
      <c r="O36" s="12">
        <v>70524.921200190001</v>
      </c>
      <c r="P36" s="12">
        <v>66004.864146079999</v>
      </c>
      <c r="Q36" s="12">
        <v>56844.866436559998</v>
      </c>
      <c r="R36" s="12">
        <v>29612.794702279996</v>
      </c>
      <c r="S36" s="12">
        <v>29675.11376289</v>
      </c>
      <c r="T36" s="12">
        <v>1.1585582800000001</v>
      </c>
      <c r="U36" s="12">
        <v>1.023288363999997</v>
      </c>
      <c r="V36" s="12">
        <v>0.86132065999999996</v>
      </c>
      <c r="W36" s="12">
        <v>0.75948287000000003</v>
      </c>
      <c r="X36" s="12">
        <v>0.31782289499999994</v>
      </c>
      <c r="Y36" s="12">
        <v>0.24535204099999983</v>
      </c>
      <c r="Z36" s="12">
        <v>0.18763217299999999</v>
      </c>
      <c r="AA36" s="12">
        <v>0.13432366300000001</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66687.35126000001</v>
      </c>
      <c r="D38" s="12">
        <v>63541.432613630008</v>
      </c>
      <c r="E38" s="12">
        <v>125255.40064589999</v>
      </c>
      <c r="F38" s="12">
        <v>131812.74093607999</v>
      </c>
      <c r="G38" s="12">
        <v>124558.79133726</v>
      </c>
      <c r="H38" s="12">
        <v>101109.9454325</v>
      </c>
      <c r="I38" s="12">
        <v>137459.15995500001</v>
      </c>
      <c r="J38" s="12">
        <v>121715.31448537999</v>
      </c>
      <c r="K38" s="12">
        <v>136232.32319885</v>
      </c>
      <c r="L38" s="12">
        <v>127703.46346735001</v>
      </c>
      <c r="M38" s="12">
        <v>153994.3271201</v>
      </c>
      <c r="N38" s="12">
        <v>151452.3073403</v>
      </c>
      <c r="O38" s="12">
        <v>131730.23805518</v>
      </c>
      <c r="P38" s="12">
        <v>103547.36269165001</v>
      </c>
      <c r="Q38" s="12">
        <v>89281.752473849992</v>
      </c>
      <c r="R38" s="12">
        <v>102408.73030904999</v>
      </c>
      <c r="S38" s="12">
        <v>78283.689551039992</v>
      </c>
      <c r="T38" s="12">
        <v>87315.138700320007</v>
      </c>
      <c r="U38" s="12">
        <v>74922.019145540005</v>
      </c>
      <c r="V38" s="12">
        <v>76507.197728450003</v>
      </c>
      <c r="W38" s="12">
        <v>78193.348693299995</v>
      </c>
      <c r="X38" s="12">
        <v>61056.09043068</v>
      </c>
      <c r="Y38" s="12">
        <v>30914.129576629999</v>
      </c>
      <c r="Z38" s="12">
        <v>21475.875758480001</v>
      </c>
      <c r="AA38" s="12">
        <v>19950.1578758</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180.73900390999992</v>
      </c>
      <c r="D40" s="12">
        <v>0.53492337300000004</v>
      </c>
      <c r="E40" s="12">
        <v>1487.2218863200001</v>
      </c>
      <c r="F40" s="12">
        <v>3839.44505729</v>
      </c>
      <c r="G40" s="12">
        <v>2196.30994048</v>
      </c>
      <c r="H40" s="12">
        <v>1038.485518536</v>
      </c>
      <c r="I40" s="12">
        <v>3140.171858275</v>
      </c>
      <c r="J40" s="12">
        <v>9584.7015300099993</v>
      </c>
      <c r="K40" s="12">
        <v>18486.416466189999</v>
      </c>
      <c r="L40" s="12">
        <v>17017.076871920006</v>
      </c>
      <c r="M40" s="12">
        <v>35407.630814739998</v>
      </c>
      <c r="N40" s="12">
        <v>32080.530060019999</v>
      </c>
      <c r="O40" s="12">
        <v>41920.51419211</v>
      </c>
      <c r="P40" s="12">
        <v>51048.416129379992</v>
      </c>
      <c r="Q40" s="12">
        <v>50041.159763080002</v>
      </c>
      <c r="R40" s="12">
        <v>78241.842878700001</v>
      </c>
      <c r="S40" s="12">
        <v>82912.610106070002</v>
      </c>
      <c r="T40" s="12">
        <v>170064.21266719999</v>
      </c>
      <c r="U40" s="12">
        <v>82967.759262799998</v>
      </c>
      <c r="V40" s="12">
        <v>123995.13626483</v>
      </c>
      <c r="W40" s="12">
        <v>121891.2352445</v>
      </c>
      <c r="X40" s="12">
        <v>85465.742988659986</v>
      </c>
      <c r="Y40" s="12">
        <v>117091.55564666999</v>
      </c>
      <c r="Z40" s="12">
        <v>137915.9333562</v>
      </c>
      <c r="AA40" s="12">
        <v>110565.7561034</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767991.17826391</v>
      </c>
      <c r="D48" s="29">
        <v>731183.41253700294</v>
      </c>
      <c r="E48" s="29">
        <v>614813.26389251999</v>
      </c>
      <c r="F48" s="29">
        <v>565190.7670639701</v>
      </c>
      <c r="G48" s="29">
        <v>494874.17582111992</v>
      </c>
      <c r="H48" s="29">
        <v>437048.38760303595</v>
      </c>
      <c r="I48" s="29">
        <v>368643.09009981499</v>
      </c>
      <c r="J48" s="29">
        <v>332115.44302363996</v>
      </c>
      <c r="K48" s="29">
        <v>319885.55683546001</v>
      </c>
      <c r="L48" s="29">
        <v>274769.35623376002</v>
      </c>
      <c r="M48" s="29">
        <v>310919.98748875002</v>
      </c>
      <c r="N48" s="29">
        <v>297176.50330021</v>
      </c>
      <c r="O48" s="29">
        <v>244175.67344748002</v>
      </c>
      <c r="P48" s="29">
        <v>220600.64296711</v>
      </c>
      <c r="Q48" s="29">
        <v>196167.77867348999</v>
      </c>
      <c r="R48" s="29">
        <v>210263.36789003</v>
      </c>
      <c r="S48" s="29">
        <v>190871.41342</v>
      </c>
      <c r="T48" s="29">
        <v>257380.5099258</v>
      </c>
      <c r="U48" s="29">
        <v>157890.801696704</v>
      </c>
      <c r="V48" s="29">
        <v>200503.19531394</v>
      </c>
      <c r="W48" s="29">
        <v>200085.34342066999</v>
      </c>
      <c r="X48" s="29">
        <v>146522.15124223498</v>
      </c>
      <c r="Y48" s="29">
        <v>148005.93057534099</v>
      </c>
      <c r="Z48" s="29">
        <v>159391.99674685299</v>
      </c>
      <c r="AA48" s="29">
        <v>130516.048302863</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200928.234</v>
      </c>
      <c r="D52" s="12">
        <v>174702.06599999999</v>
      </c>
      <c r="E52" s="12">
        <v>115135.78956721</v>
      </c>
      <c r="F52" s="12">
        <v>101904.05907802001</v>
      </c>
      <c r="G52" s="12">
        <v>79626.941264249996</v>
      </c>
      <c r="H52" s="12">
        <v>59301.584518200005</v>
      </c>
      <c r="I52" s="12">
        <v>39935.088232359994</v>
      </c>
      <c r="J52" s="12">
        <v>31914.493019869999</v>
      </c>
      <c r="K52" s="12">
        <v>1.7806954099999981</v>
      </c>
      <c r="L52" s="12">
        <v>1.7412152499999998</v>
      </c>
      <c r="M52" s="12">
        <v>1.3539564400000001</v>
      </c>
      <c r="N52" s="12">
        <v>1.3226550800000003</v>
      </c>
      <c r="O52" s="12">
        <v>1.1803397299999998</v>
      </c>
      <c r="P52" s="12">
        <v>0.48624028099999977</v>
      </c>
      <c r="Q52" s="12">
        <v>0.48416508000000003</v>
      </c>
      <c r="R52" s="12">
        <v>0.31674392000000001</v>
      </c>
      <c r="S52" s="12">
        <v>0.2844633709999998</v>
      </c>
      <c r="T52" s="12">
        <v>0.25374424099999998</v>
      </c>
      <c r="U52" s="12">
        <v>0.24016500999999998</v>
      </c>
      <c r="V52" s="12">
        <v>0.22771095599999991</v>
      </c>
      <c r="W52" s="12">
        <v>0.21705682600000001</v>
      </c>
      <c r="X52" s="12">
        <v>0.18021322499999992</v>
      </c>
      <c r="Y52" s="12">
        <v>3.2941920999999999E-2</v>
      </c>
      <c r="Z52" s="12">
        <v>4.4114886999999998E-2</v>
      </c>
      <c r="AA52" s="12">
        <v>0</v>
      </c>
    </row>
    <row r="53" spans="1:27">
      <c r="A53" s="11" t="s">
        <v>28</v>
      </c>
      <c r="B53" s="11" t="s">
        <v>8</v>
      </c>
      <c r="C53" s="12">
        <v>0</v>
      </c>
      <c r="D53" s="12">
        <v>0.30973874000000001</v>
      </c>
      <c r="E53" s="12">
        <v>0.36394192999999897</v>
      </c>
      <c r="F53" s="12">
        <v>0.44881835999999997</v>
      </c>
      <c r="G53" s="12">
        <v>0.43744119999999997</v>
      </c>
      <c r="H53" s="12">
        <v>0.46944520000000001</v>
      </c>
      <c r="I53" s="12">
        <v>0.48841039999999997</v>
      </c>
      <c r="J53" s="12">
        <v>0.49543599999999999</v>
      </c>
      <c r="K53" s="12">
        <v>0.46564522999999902</v>
      </c>
      <c r="L53" s="12">
        <v>0.51457160000000002</v>
      </c>
      <c r="M53" s="12">
        <v>0.48973420000000001</v>
      </c>
      <c r="N53" s="12">
        <v>0.53550900000000001</v>
      </c>
      <c r="O53" s="12">
        <v>0.5989858400000001</v>
      </c>
      <c r="P53" s="12">
        <v>0.57572239999999997</v>
      </c>
      <c r="Q53" s="12">
        <v>0.72312354000000001</v>
      </c>
      <c r="R53" s="12">
        <v>0.69194652999999906</v>
      </c>
      <c r="S53" s="12">
        <v>0.65804199999999902</v>
      </c>
      <c r="T53" s="12">
        <v>0.61164819999999998</v>
      </c>
      <c r="U53" s="12">
        <v>0.72866344999999999</v>
      </c>
      <c r="V53" s="12">
        <v>0.719217</v>
      </c>
      <c r="W53" s="12">
        <v>5.5581000000000005</v>
      </c>
      <c r="X53" s="12">
        <v>18.927063999999998</v>
      </c>
      <c r="Y53" s="12">
        <v>18.759311999999898</v>
      </c>
      <c r="Z53" s="12">
        <v>18.739626999999999</v>
      </c>
      <c r="AA53" s="12">
        <v>17.414259999999999</v>
      </c>
    </row>
    <row r="54" spans="1:27">
      <c r="A54" s="11" t="s">
        <v>28</v>
      </c>
      <c r="B54" s="11" t="s">
        <v>12</v>
      </c>
      <c r="C54" s="12">
        <v>1724.788</v>
      </c>
      <c r="D54" s="12">
        <v>2301.5567999999998</v>
      </c>
      <c r="E54" s="12">
        <v>22306</v>
      </c>
      <c r="F54" s="12">
        <v>14027.74</v>
      </c>
      <c r="G54" s="12">
        <v>18372.572</v>
      </c>
      <c r="H54" s="12">
        <v>38405.4</v>
      </c>
      <c r="I54" s="12">
        <v>17368.28</v>
      </c>
      <c r="J54" s="12">
        <v>65132.88</v>
      </c>
      <c r="K54" s="12">
        <v>64114.232000000004</v>
      </c>
      <c r="L54" s="12">
        <v>67217.232000000004</v>
      </c>
      <c r="M54" s="12">
        <v>39358.732000000004</v>
      </c>
      <c r="N54" s="12">
        <v>51489.192000000003</v>
      </c>
      <c r="O54" s="12">
        <v>46792.447999999997</v>
      </c>
      <c r="P54" s="12">
        <v>53427.692000000003</v>
      </c>
      <c r="Q54" s="12">
        <v>52777.027999999998</v>
      </c>
      <c r="R54" s="12">
        <v>57684.807999999997</v>
      </c>
      <c r="S54" s="12">
        <v>0</v>
      </c>
      <c r="T54" s="12">
        <v>0</v>
      </c>
      <c r="U54" s="12">
        <v>0</v>
      </c>
      <c r="V54" s="12">
        <v>0</v>
      </c>
      <c r="W54" s="12">
        <v>0</v>
      </c>
      <c r="X54" s="12">
        <v>0</v>
      </c>
      <c r="Y54" s="12">
        <v>0</v>
      </c>
      <c r="Z54" s="12">
        <v>0</v>
      </c>
      <c r="AA54" s="12">
        <v>0</v>
      </c>
    </row>
    <row r="55" spans="1:27">
      <c r="A55" s="11" t="s">
        <v>28</v>
      </c>
      <c r="B55" s="11" t="s">
        <v>5</v>
      </c>
      <c r="C55" s="12">
        <v>2554.0876799849998</v>
      </c>
      <c r="D55" s="12">
        <v>1900.8499434600003</v>
      </c>
      <c r="E55" s="12">
        <v>13853.819446439999</v>
      </c>
      <c r="F55" s="12">
        <v>11353.26338174</v>
      </c>
      <c r="G55" s="12">
        <v>13610.760227889999</v>
      </c>
      <c r="H55" s="12">
        <v>31535.548170499998</v>
      </c>
      <c r="I55" s="12">
        <v>10242.647049379999</v>
      </c>
      <c r="J55" s="12">
        <v>23551.130802539996</v>
      </c>
      <c r="K55" s="12">
        <v>34345.01513942</v>
      </c>
      <c r="L55" s="12">
        <v>46598.705298929999</v>
      </c>
      <c r="M55" s="12">
        <v>26912.395140349996</v>
      </c>
      <c r="N55" s="12">
        <v>72604.388315529999</v>
      </c>
      <c r="O55" s="12">
        <v>53988.008241059993</v>
      </c>
      <c r="P55" s="12">
        <v>64771.181870200002</v>
      </c>
      <c r="Q55" s="12">
        <v>94865.176832259996</v>
      </c>
      <c r="R55" s="12">
        <v>84730.557598499989</v>
      </c>
      <c r="S55" s="12">
        <v>163516.79288464002</v>
      </c>
      <c r="T55" s="12">
        <v>170082.41669020001</v>
      </c>
      <c r="U55" s="12">
        <v>157028.73830150001</v>
      </c>
      <c r="V55" s="12">
        <v>161868.64763800002</v>
      </c>
      <c r="W55" s="12">
        <v>269868.33660000004</v>
      </c>
      <c r="X55" s="12">
        <v>216763.14059999998</v>
      </c>
      <c r="Y55" s="12">
        <v>237549.193</v>
      </c>
      <c r="Z55" s="12">
        <v>308214.60956953402</v>
      </c>
      <c r="AA55" s="12">
        <v>237069.07347</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205207.10967998501</v>
      </c>
      <c r="D63" s="29">
        <v>178904.78248219998</v>
      </c>
      <c r="E63" s="29">
        <v>151295.97295558001</v>
      </c>
      <c r="F63" s="29">
        <v>127285.51127812003</v>
      </c>
      <c r="G63" s="29">
        <v>111610.71093334</v>
      </c>
      <c r="H63" s="29">
        <v>129243.00213390001</v>
      </c>
      <c r="I63" s="29">
        <v>67546.503692139988</v>
      </c>
      <c r="J63" s="29">
        <v>120598.99925840998</v>
      </c>
      <c r="K63" s="29">
        <v>98461.493480060002</v>
      </c>
      <c r="L63" s="29">
        <v>113818.19308578</v>
      </c>
      <c r="M63" s="29">
        <v>66272.970830990002</v>
      </c>
      <c r="N63" s="29">
        <v>124095.43847960999</v>
      </c>
      <c r="O63" s="29">
        <v>100782.23556663</v>
      </c>
      <c r="P63" s="29">
        <v>118199.935832881</v>
      </c>
      <c r="Q63" s="29">
        <v>147643.41212087998</v>
      </c>
      <c r="R63" s="29">
        <v>142416.37428895</v>
      </c>
      <c r="S63" s="29">
        <v>163517.73539001102</v>
      </c>
      <c r="T63" s="29">
        <v>170083.282082641</v>
      </c>
      <c r="U63" s="29">
        <v>157029.70712996001</v>
      </c>
      <c r="V63" s="29">
        <v>161869.59456595604</v>
      </c>
      <c r="W63" s="29">
        <v>269874.11175682605</v>
      </c>
      <c r="X63" s="29">
        <v>216782.24787722499</v>
      </c>
      <c r="Y63" s="29">
        <v>237567.98525392101</v>
      </c>
      <c r="Z63" s="29">
        <v>308233.39331142104</v>
      </c>
      <c r="AA63" s="29">
        <v>237086.48772999999</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75185.81</v>
      </c>
      <c r="D68" s="12">
        <v>58568.711127400005</v>
      </c>
      <c r="E68" s="12">
        <v>73393.248280980013</v>
      </c>
      <c r="F68" s="12">
        <v>43288.249429260002</v>
      </c>
      <c r="G68" s="12">
        <v>55957.509410250001</v>
      </c>
      <c r="H68" s="12">
        <v>67604.190355500003</v>
      </c>
      <c r="I68" s="12">
        <v>52396.842339840005</v>
      </c>
      <c r="J68" s="12">
        <v>66065.33200195001</v>
      </c>
      <c r="K68" s="12">
        <v>60179.979001429994</v>
      </c>
      <c r="L68" s="12">
        <v>57342.721760929999</v>
      </c>
      <c r="M68" s="12">
        <v>56432.680136699993</v>
      </c>
      <c r="N68" s="12">
        <v>64816.562685359997</v>
      </c>
      <c r="O68" s="12">
        <v>43706.286558499996</v>
      </c>
      <c r="P68" s="12">
        <v>48180.315227569998</v>
      </c>
      <c r="Q68" s="12">
        <v>0.33846110000000001</v>
      </c>
      <c r="R68" s="12">
        <v>0.321624879999999</v>
      </c>
      <c r="S68" s="12">
        <v>0.30699172999999902</v>
      </c>
      <c r="T68" s="12">
        <v>0.28841367000000001</v>
      </c>
      <c r="U68" s="12">
        <v>0.26840413999999996</v>
      </c>
      <c r="V68" s="12">
        <v>0.25845425</v>
      </c>
      <c r="W68" s="12">
        <v>0.29965265000000002</v>
      </c>
      <c r="X68" s="12">
        <v>0.27438833999999901</v>
      </c>
      <c r="Y68" s="12">
        <v>0.26198944000000002</v>
      </c>
      <c r="Z68" s="12">
        <v>0.25336722</v>
      </c>
      <c r="AA68" s="12">
        <v>0.23777502</v>
      </c>
    </row>
    <row r="69" spans="1:27">
      <c r="A69" s="11" t="s">
        <v>29</v>
      </c>
      <c r="B69" s="11" t="s">
        <v>12</v>
      </c>
      <c r="C69" s="12">
        <v>9400.0040000000008</v>
      </c>
      <c r="D69" s="12">
        <v>10791.816999999999</v>
      </c>
      <c r="E69" s="12">
        <v>22575.616000000002</v>
      </c>
      <c r="F69" s="12">
        <v>12145.742</v>
      </c>
      <c r="G69" s="12">
        <v>9963.4320000000007</v>
      </c>
      <c r="H69" s="12">
        <v>13528.704</v>
      </c>
      <c r="I69" s="12">
        <v>4887.41</v>
      </c>
      <c r="J69" s="12">
        <v>16292.046</v>
      </c>
      <c r="K69" s="12">
        <v>22038.44</v>
      </c>
      <c r="L69" s="12">
        <v>15064.102999999999</v>
      </c>
      <c r="M69" s="12">
        <v>16030.883</v>
      </c>
      <c r="N69" s="12">
        <v>40758.6</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13562.627406285004</v>
      </c>
      <c r="D70" s="12">
        <v>13956.910019171997</v>
      </c>
      <c r="E70" s="12">
        <v>21855.481142890007</v>
      </c>
      <c r="F70" s="12">
        <v>12010.947649645002</v>
      </c>
      <c r="G70" s="12">
        <v>18278.876616789992</v>
      </c>
      <c r="H70" s="12">
        <v>21287.605932107999</v>
      </c>
      <c r="I70" s="12">
        <v>14553.061858298001</v>
      </c>
      <c r="J70" s="12">
        <v>23809.803225349999</v>
      </c>
      <c r="K70" s="12">
        <v>22873.737124928</v>
      </c>
      <c r="L70" s="12">
        <v>21136.327506155001</v>
      </c>
      <c r="M70" s="12">
        <v>22499.737510799001</v>
      </c>
      <c r="N70" s="12">
        <v>32686.809570859004</v>
      </c>
      <c r="O70" s="12">
        <v>24823.080471929999</v>
      </c>
      <c r="P70" s="12">
        <v>23874.959125845002</v>
      </c>
      <c r="Q70" s="12">
        <v>34774.007925200007</v>
      </c>
      <c r="R70" s="12">
        <v>32212.154890944999</v>
      </c>
      <c r="S70" s="12">
        <v>37880.789279599994</v>
      </c>
      <c r="T70" s="12">
        <v>38223.428724569996</v>
      </c>
      <c r="U70" s="12">
        <v>25510.926774830001</v>
      </c>
      <c r="V70" s="12">
        <v>27835.12276554</v>
      </c>
      <c r="W70" s="12">
        <v>47266.761756770007</v>
      </c>
      <c r="X70" s="12">
        <v>25454.154381899996</v>
      </c>
      <c r="Y70" s="12">
        <v>23348.666148559998</v>
      </c>
      <c r="Z70" s="12">
        <v>20914.080336897001</v>
      </c>
      <c r="AA70" s="12">
        <v>15755.282551992999</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98148.441406284997</v>
      </c>
      <c r="D78" s="29">
        <v>83317.438146571993</v>
      </c>
      <c r="E78" s="29">
        <v>117824.34542387002</v>
      </c>
      <c r="F78" s="29">
        <v>67444.939078905009</v>
      </c>
      <c r="G78" s="29">
        <v>84199.81802703999</v>
      </c>
      <c r="H78" s="29">
        <v>102420.500287608</v>
      </c>
      <c r="I78" s="29">
        <v>71837.314198138003</v>
      </c>
      <c r="J78" s="29">
        <v>106167.18122730001</v>
      </c>
      <c r="K78" s="29">
        <v>105092.15612635799</v>
      </c>
      <c r="L78" s="29">
        <v>93543.15226708501</v>
      </c>
      <c r="M78" s="29">
        <v>94963.300647498982</v>
      </c>
      <c r="N78" s="29">
        <v>138261.97225621901</v>
      </c>
      <c r="O78" s="29">
        <v>68529.367030430003</v>
      </c>
      <c r="P78" s="29">
        <v>72055.274353415007</v>
      </c>
      <c r="Q78" s="29">
        <v>34774.346386300007</v>
      </c>
      <c r="R78" s="29">
        <v>32212.476515825001</v>
      </c>
      <c r="S78" s="29">
        <v>37881.096271329996</v>
      </c>
      <c r="T78" s="29">
        <v>38223.717138239997</v>
      </c>
      <c r="U78" s="29">
        <v>25511.19517897</v>
      </c>
      <c r="V78" s="29">
        <v>27835.381219790001</v>
      </c>
      <c r="W78" s="29">
        <v>47267.061409420006</v>
      </c>
      <c r="X78" s="29">
        <v>25454.428770239996</v>
      </c>
      <c r="Y78" s="29">
        <v>23348.928137999999</v>
      </c>
      <c r="Z78" s="29">
        <v>20914.333704117002</v>
      </c>
      <c r="AA78" s="29">
        <v>15755.520327012999</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0.20056490999999999</v>
      </c>
      <c r="E83" s="12">
        <v>0.20311122000000001</v>
      </c>
      <c r="F83" s="12">
        <v>0.20322075000000001</v>
      </c>
      <c r="G83" s="12">
        <v>0.20275603</v>
      </c>
      <c r="H83" s="12">
        <v>0.20432204999999998</v>
      </c>
      <c r="I83" s="12">
        <v>0.211914029999999</v>
      </c>
      <c r="J83" s="12">
        <v>0.217090379999999</v>
      </c>
      <c r="K83" s="12">
        <v>0.230409</v>
      </c>
      <c r="L83" s="12">
        <v>0.24337256999999998</v>
      </c>
      <c r="M83" s="12">
        <v>0.23359537</v>
      </c>
      <c r="N83" s="12">
        <v>0.24234056000000001</v>
      </c>
      <c r="O83" s="12">
        <v>0.24161429999999998</v>
      </c>
      <c r="P83" s="12">
        <v>0.23146987999999999</v>
      </c>
      <c r="Q83" s="12">
        <v>0.24548747000000001</v>
      </c>
      <c r="R83" s="12">
        <v>0.23386192</v>
      </c>
      <c r="S83" s="12">
        <v>0.22565413999999898</v>
      </c>
      <c r="T83" s="12">
        <v>0.20553679</v>
      </c>
      <c r="U83" s="12">
        <v>0.20384769</v>
      </c>
      <c r="V83" s="12">
        <v>0.19543227999999999</v>
      </c>
      <c r="W83" s="12">
        <v>0.20722772</v>
      </c>
      <c r="X83" s="12">
        <v>0.21129961999999999</v>
      </c>
      <c r="Y83" s="12">
        <v>0.20108946</v>
      </c>
      <c r="Z83" s="12">
        <v>0.19310457</v>
      </c>
      <c r="AA83" s="12">
        <v>0.1841285</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0.29188053600000002</v>
      </c>
      <c r="D85" s="12">
        <v>0.29193376399999998</v>
      </c>
      <c r="E85" s="12">
        <v>0.816164326</v>
      </c>
      <c r="F85" s="12">
        <v>34.921222270000008</v>
      </c>
      <c r="G85" s="12">
        <v>29.335103916000001</v>
      </c>
      <c r="H85" s="12">
        <v>21.427151146</v>
      </c>
      <c r="I85" s="12">
        <v>153.83533065100002</v>
      </c>
      <c r="J85" s="12">
        <v>263.51873781999996</v>
      </c>
      <c r="K85" s="12">
        <v>580.77931709999996</v>
      </c>
      <c r="L85" s="12">
        <v>1244.1280933739999</v>
      </c>
      <c r="M85" s="12">
        <v>216.47450773</v>
      </c>
      <c r="N85" s="12">
        <v>2043.8698127299999</v>
      </c>
      <c r="O85" s="12">
        <v>945.29572827499999</v>
      </c>
      <c r="P85" s="12">
        <v>892.71716385000002</v>
      </c>
      <c r="Q85" s="12">
        <v>1768.0005729100001</v>
      </c>
      <c r="R85" s="12">
        <v>967.71556515000009</v>
      </c>
      <c r="S85" s="12">
        <v>3276.6652796399999</v>
      </c>
      <c r="T85" s="12">
        <v>581.00708517999999</v>
      </c>
      <c r="U85" s="12">
        <v>387.56185403000001</v>
      </c>
      <c r="V85" s="12">
        <v>486.28895827000002</v>
      </c>
      <c r="W85" s="12">
        <v>705.95350827000004</v>
      </c>
      <c r="X85" s="12">
        <v>217.42642572</v>
      </c>
      <c r="Y85" s="12">
        <v>265.16914723000008</v>
      </c>
      <c r="Z85" s="12">
        <v>177.50139599000002</v>
      </c>
      <c r="AA85" s="12">
        <v>173.10198382600001</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0.29188053600000002</v>
      </c>
      <c r="D93" s="29">
        <v>0.49249867399999997</v>
      </c>
      <c r="E93" s="29">
        <v>1.019275546</v>
      </c>
      <c r="F93" s="29">
        <v>35.124443020000008</v>
      </c>
      <c r="G93" s="29">
        <v>29.537859946000001</v>
      </c>
      <c r="H93" s="29">
        <v>21.631473195999998</v>
      </c>
      <c r="I93" s="29">
        <v>154.04724468100002</v>
      </c>
      <c r="J93" s="29">
        <v>263.73582819999996</v>
      </c>
      <c r="K93" s="29">
        <v>581.00972609999997</v>
      </c>
      <c r="L93" s="29">
        <v>1244.371465944</v>
      </c>
      <c r="M93" s="29">
        <v>216.70810309999999</v>
      </c>
      <c r="N93" s="29">
        <v>2044.1121532899999</v>
      </c>
      <c r="O93" s="29">
        <v>945.53734257500003</v>
      </c>
      <c r="P93" s="29">
        <v>892.94863372999998</v>
      </c>
      <c r="Q93" s="29">
        <v>1768.24606038</v>
      </c>
      <c r="R93" s="29">
        <v>967.94942707000007</v>
      </c>
      <c r="S93" s="29">
        <v>3276.8909337800001</v>
      </c>
      <c r="T93" s="29">
        <v>581.21262196999999</v>
      </c>
      <c r="U93" s="29">
        <v>387.76570171999998</v>
      </c>
      <c r="V93" s="29">
        <v>486.48439055</v>
      </c>
      <c r="W93" s="29">
        <v>706.16073599000003</v>
      </c>
      <c r="X93" s="29">
        <v>217.63772534</v>
      </c>
      <c r="Y93" s="29">
        <v>265.37023669000007</v>
      </c>
      <c r="Z93" s="29">
        <v>177.69450056000002</v>
      </c>
      <c r="AA93" s="29">
        <v>173.28611232600002</v>
      </c>
    </row>
  </sheetData>
  <sheetProtection algorithmName="SHA-512" hashValue="dO3TXde4zCW6Hr0ws2uAstM/zl8k335PzZaDkTFcgRpMaNt8H6UKsBUYSNDrtzHxEy/NHjdizUf21TwmPOPJDg==" saltValue="HQO97VGEtEVshSM+AGURjw=="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57E188"/>
  </sheetPr>
  <dimension ref="A1:AG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33" ht="23.25" customHeight="1">
      <c r="A1" s="9" t="s">
        <v>128</v>
      </c>
      <c r="B1" s="8"/>
      <c r="C1" s="8"/>
      <c r="D1" s="8"/>
      <c r="E1" s="8"/>
      <c r="F1" s="8"/>
      <c r="G1" s="8"/>
      <c r="H1" s="8"/>
      <c r="I1" s="8"/>
      <c r="J1" s="8"/>
      <c r="K1" s="8"/>
      <c r="L1" s="8"/>
      <c r="M1" s="8"/>
      <c r="N1" s="8"/>
      <c r="O1" s="8"/>
      <c r="P1" s="8"/>
      <c r="Q1" s="8"/>
      <c r="R1" s="8"/>
      <c r="S1" s="8"/>
      <c r="T1" s="8"/>
      <c r="U1" s="8"/>
      <c r="V1" s="8"/>
      <c r="W1" s="8"/>
      <c r="X1" s="8"/>
      <c r="Y1" s="8"/>
      <c r="Z1" s="8"/>
      <c r="AA1" s="8"/>
    </row>
    <row r="2" spans="1:33">
      <c r="A2" s="10" t="s">
        <v>31</v>
      </c>
      <c r="B2" s="7" t="s">
        <v>116</v>
      </c>
    </row>
    <row r="3" spans="1:33">
      <c r="B3" s="7"/>
    </row>
    <row r="4" spans="1:33">
      <c r="A4" s="7" t="s">
        <v>52</v>
      </c>
      <c r="B4" s="7"/>
      <c r="AB4" s="6"/>
      <c r="AC4" s="6"/>
      <c r="AD4" s="6"/>
      <c r="AE4" s="6"/>
      <c r="AF4" s="6"/>
      <c r="AG4" s="6"/>
    </row>
    <row r="5" spans="1:33">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B5" s="6"/>
      <c r="AC5" s="6"/>
      <c r="AD5" s="6"/>
      <c r="AE5" s="6"/>
      <c r="AF5" s="6"/>
      <c r="AG5" s="6"/>
    </row>
    <row r="6" spans="1:33">
      <c r="A6" s="11" t="s">
        <v>18</v>
      </c>
      <c r="B6" s="11" t="s">
        <v>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6"/>
      <c r="AC6" s="6"/>
      <c r="AD6" s="6"/>
      <c r="AE6" s="6"/>
      <c r="AF6" s="6"/>
      <c r="AG6" s="6"/>
    </row>
    <row r="7" spans="1:33">
      <c r="A7" s="11" t="s">
        <v>18</v>
      </c>
      <c r="B7" s="11" t="s">
        <v>11</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6"/>
      <c r="AC7" s="6"/>
      <c r="AD7" s="6"/>
      <c r="AE7" s="6"/>
      <c r="AF7" s="6"/>
      <c r="AG7" s="6"/>
    </row>
    <row r="8" spans="1:33">
      <c r="A8" s="11" t="s">
        <v>18</v>
      </c>
      <c r="B8" s="11" t="s">
        <v>8</v>
      </c>
      <c r="C8" s="12">
        <v>0</v>
      </c>
      <c r="D8" s="12">
        <v>6.06942394666501</v>
      </c>
      <c r="E8" s="12">
        <v>1.2256161547520008</v>
      </c>
      <c r="F8" s="12">
        <v>0.5156808924078955</v>
      </c>
      <c r="G8" s="12">
        <v>4.5278514261698433E-2</v>
      </c>
      <c r="H8" s="12">
        <v>1.1399962059799595</v>
      </c>
      <c r="I8" s="12">
        <v>0.25999011748363016</v>
      </c>
      <c r="J8" s="12">
        <v>0.20338598248078893</v>
      </c>
      <c r="K8" s="12">
        <v>7.562435532437152E-2</v>
      </c>
      <c r="L8" s="12">
        <v>0.40781563651861863</v>
      </c>
      <c r="M8" s="12">
        <v>0.51010044286103828</v>
      </c>
      <c r="N8" s="12">
        <v>0.35272419124403759</v>
      </c>
      <c r="O8" s="12">
        <v>0.33586739391383424</v>
      </c>
      <c r="P8" s="12">
        <v>4.9464128338577518E-3</v>
      </c>
      <c r="Q8" s="12">
        <v>1.0235173092965446</v>
      </c>
      <c r="R8" s="12">
        <v>1.8096606070415302E-3</v>
      </c>
      <c r="S8" s="12">
        <v>4.7026399408986279E-2</v>
      </c>
      <c r="T8" s="12">
        <v>3.7739060401108687E-3</v>
      </c>
      <c r="U8" s="12">
        <v>0.29911908459383396</v>
      </c>
      <c r="V8" s="12">
        <v>3.0005364365283376E-2</v>
      </c>
      <c r="W8" s="12">
        <v>5.5793760967218304</v>
      </c>
      <c r="X8" s="12">
        <v>13.291170259392388</v>
      </c>
      <c r="Y8" s="12">
        <v>3.6379137254039778E-3</v>
      </c>
      <c r="Z8" s="12">
        <v>9.1809819374159704E-2</v>
      </c>
      <c r="AA8" s="12">
        <v>3.4161323973755581E-4</v>
      </c>
      <c r="AB8" s="6"/>
      <c r="AC8" s="6"/>
      <c r="AD8" s="6"/>
      <c r="AE8" s="6"/>
      <c r="AF8" s="6"/>
      <c r="AG8" s="6"/>
    </row>
    <row r="9" spans="1:33">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6"/>
      <c r="AC9" s="6"/>
      <c r="AD9" s="6"/>
      <c r="AE9" s="6"/>
      <c r="AF9" s="6"/>
      <c r="AG9" s="6"/>
    </row>
    <row r="10" spans="1:33">
      <c r="A10" s="11" t="s">
        <v>18</v>
      </c>
      <c r="B10" s="11" t="s">
        <v>5</v>
      </c>
      <c r="C10" s="12">
        <v>16.138247605645311</v>
      </c>
      <c r="D10" s="12">
        <v>3.3855882295940432</v>
      </c>
      <c r="E10" s="12">
        <v>1.321942017987723</v>
      </c>
      <c r="F10" s="12">
        <v>0.3884636364008961</v>
      </c>
      <c r="G10" s="12">
        <v>0.132383348535348</v>
      </c>
      <c r="H10" s="12">
        <v>4.6981082810686416</v>
      </c>
      <c r="I10" s="12">
        <v>0.19141876386746348</v>
      </c>
      <c r="J10" s="12">
        <v>0.21475954379541259</v>
      </c>
      <c r="K10" s="12">
        <v>0.25833660894025351</v>
      </c>
      <c r="L10" s="12">
        <v>0.5394495840343525</v>
      </c>
      <c r="M10" s="12">
        <v>8.9787762458364645E-2</v>
      </c>
      <c r="N10" s="12">
        <v>0.20628538068852736</v>
      </c>
      <c r="O10" s="12">
        <v>324070.55124575656</v>
      </c>
      <c r="P10" s="12">
        <v>5.9259243529923969E-2</v>
      </c>
      <c r="Q10" s="12">
        <v>399110.44163970056</v>
      </c>
      <c r="R10" s="12">
        <v>2.4174598413629327E-2</v>
      </c>
      <c r="S10" s="12">
        <v>74294.662887097438</v>
      </c>
      <c r="T10" s="12">
        <v>9726.9898292110811</v>
      </c>
      <c r="U10" s="12">
        <v>104183.50106083485</v>
      </c>
      <c r="V10" s="12">
        <v>2.3640574235256902E-2</v>
      </c>
      <c r="W10" s="12">
        <v>144908.12235921249</v>
      </c>
      <c r="X10" s="12">
        <v>177589.12250827157</v>
      </c>
      <c r="Y10" s="12">
        <v>1.0731849115126445E-2</v>
      </c>
      <c r="Z10" s="12">
        <v>62819.147782065171</v>
      </c>
      <c r="AA10" s="12">
        <v>4520.271411586401</v>
      </c>
      <c r="AB10" s="6"/>
      <c r="AC10" s="6"/>
      <c r="AD10" s="6"/>
      <c r="AE10" s="6"/>
      <c r="AF10" s="6"/>
      <c r="AG10" s="6"/>
    </row>
    <row r="11" spans="1:33">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6"/>
      <c r="AC11" s="6"/>
      <c r="AD11" s="6"/>
      <c r="AE11" s="6"/>
      <c r="AF11" s="6"/>
      <c r="AG11" s="6"/>
    </row>
    <row r="12" spans="1:33">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6"/>
      <c r="AC12" s="6"/>
      <c r="AD12" s="6"/>
      <c r="AE12" s="6"/>
      <c r="AF12" s="6"/>
      <c r="AG12" s="6"/>
    </row>
    <row r="13" spans="1:33">
      <c r="A13" s="11" t="s">
        <v>18</v>
      </c>
      <c r="B13" s="11" t="s">
        <v>10</v>
      </c>
      <c r="C13" s="12">
        <v>4348435.2311866218</v>
      </c>
      <c r="D13" s="12">
        <v>1531922.3276404825</v>
      </c>
      <c r="E13" s="12">
        <v>10830493.004124546</v>
      </c>
      <c r="F13" s="12">
        <v>2365777.4512289111</v>
      </c>
      <c r="G13" s="12">
        <v>5949573.7710824134</v>
      </c>
      <c r="H13" s="12">
        <v>5653144.3334898464</v>
      </c>
      <c r="I13" s="12">
        <v>2917326.0452308427</v>
      </c>
      <c r="J13" s="12">
        <v>1234113.1915923543</v>
      </c>
      <c r="K13" s="12">
        <v>1810226.2374077933</v>
      </c>
      <c r="L13" s="12">
        <v>2018086.8032661951</v>
      </c>
      <c r="M13" s="12">
        <v>2696646.2856072648</v>
      </c>
      <c r="N13" s="12">
        <v>148461.65996729626</v>
      </c>
      <c r="O13" s="12">
        <v>1353668.0377212125</v>
      </c>
      <c r="P13" s="12">
        <v>690669.01101397653</v>
      </c>
      <c r="Q13" s="12">
        <v>2336022.4289985173</v>
      </c>
      <c r="R13" s="12">
        <v>377360.45743173582</v>
      </c>
      <c r="S13" s="12">
        <v>19608.249972742484</v>
      </c>
      <c r="T13" s="12">
        <v>67206.617965189493</v>
      </c>
      <c r="U13" s="12">
        <v>9.8748458117016575</v>
      </c>
      <c r="V13" s="12">
        <v>958344.20508446288</v>
      </c>
      <c r="W13" s="12">
        <v>369681.82053812034</v>
      </c>
      <c r="X13" s="12">
        <v>78992.444671059959</v>
      </c>
      <c r="Y13" s="12">
        <v>151348.60949535348</v>
      </c>
      <c r="Z13" s="12">
        <v>485488.00773189944</v>
      </c>
      <c r="AA13" s="12">
        <v>83224.579131427439</v>
      </c>
      <c r="AB13" s="6"/>
      <c r="AC13" s="6"/>
      <c r="AD13" s="6"/>
      <c r="AE13" s="6"/>
      <c r="AF13" s="6"/>
      <c r="AG13" s="6"/>
    </row>
    <row r="14" spans="1:33">
      <c r="A14" s="11" t="s">
        <v>18</v>
      </c>
      <c r="B14" s="11" t="s">
        <v>9</v>
      </c>
      <c r="C14" s="12">
        <v>44.955127206936766</v>
      </c>
      <c r="D14" s="12">
        <v>84.93078263426186</v>
      </c>
      <c r="E14" s="12">
        <v>662718.89531069365</v>
      </c>
      <c r="F14" s="12">
        <v>17.01366513399946</v>
      </c>
      <c r="G14" s="12">
        <v>10.041731797469936</v>
      </c>
      <c r="H14" s="12">
        <v>315606.2149550739</v>
      </c>
      <c r="I14" s="12">
        <v>511272.74272416322</v>
      </c>
      <c r="J14" s="12">
        <v>661148.80140918435</v>
      </c>
      <c r="K14" s="12">
        <v>597923.20993885188</v>
      </c>
      <c r="L14" s="12">
        <v>1164623.9159611133</v>
      </c>
      <c r="M14" s="12">
        <v>589750.39861626585</v>
      </c>
      <c r="N14" s="12">
        <v>752282.5803317402</v>
      </c>
      <c r="O14" s="12">
        <v>1.6508755299974309</v>
      </c>
      <c r="P14" s="12">
        <v>69887.926971996872</v>
      </c>
      <c r="Q14" s="12">
        <v>1187549.8149745276</v>
      </c>
      <c r="R14" s="12">
        <v>615442.67285289534</v>
      </c>
      <c r="S14" s="12">
        <v>1068710.8676050112</v>
      </c>
      <c r="T14" s="12">
        <v>649768.98584005819</v>
      </c>
      <c r="U14" s="12">
        <v>665083.61322233838</v>
      </c>
      <c r="V14" s="12">
        <v>803987.53034635796</v>
      </c>
      <c r="W14" s="12">
        <v>352472.92032624845</v>
      </c>
      <c r="X14" s="12">
        <v>12396.16295112178</v>
      </c>
      <c r="Y14" s="12">
        <v>48345.429242575025</v>
      </c>
      <c r="Z14" s="12">
        <v>231479.44749378072</v>
      </c>
      <c r="AA14" s="12">
        <v>1117.9859208794553</v>
      </c>
      <c r="AB14" s="6"/>
      <c r="AC14" s="6"/>
      <c r="AD14" s="6"/>
      <c r="AE14" s="6"/>
      <c r="AF14" s="6"/>
      <c r="AG14" s="6"/>
    </row>
    <row r="15" spans="1:33">
      <c r="A15" s="11" t="s">
        <v>18</v>
      </c>
      <c r="B15" s="11" t="s">
        <v>102</v>
      </c>
      <c r="C15" s="12">
        <v>59.41379423642384</v>
      </c>
      <c r="D15" s="12">
        <v>32.883744722036489</v>
      </c>
      <c r="E15" s="12">
        <v>1092305.3725319637</v>
      </c>
      <c r="F15" s="12">
        <v>232792.71108022268</v>
      </c>
      <c r="G15" s="12">
        <v>386675.40944041603</v>
      </c>
      <c r="H15" s="12">
        <v>1211961.3858062979</v>
      </c>
      <c r="I15" s="12">
        <v>251332.09710946304</v>
      </c>
      <c r="J15" s="12">
        <v>635163.97191231686</v>
      </c>
      <c r="K15" s="12">
        <v>510723.67947979999</v>
      </c>
      <c r="L15" s="12">
        <v>1436121.9468717861</v>
      </c>
      <c r="M15" s="12">
        <v>286450.35297189944</v>
      </c>
      <c r="N15" s="12">
        <v>238322.70476657301</v>
      </c>
      <c r="O15" s="12">
        <v>418012.2315471567</v>
      </c>
      <c r="P15" s="12">
        <v>3.6508593515163614</v>
      </c>
      <c r="Q15" s="12">
        <v>403123.14124325674</v>
      </c>
      <c r="R15" s="12">
        <v>0.98178814498436806</v>
      </c>
      <c r="S15" s="12">
        <v>525759.2507184943</v>
      </c>
      <c r="T15" s="12">
        <v>125702.48927624812</v>
      </c>
      <c r="U15" s="12">
        <v>866255.28611768724</v>
      </c>
      <c r="V15" s="12">
        <v>255427.55629664069</v>
      </c>
      <c r="W15" s="12">
        <v>42838.106589495532</v>
      </c>
      <c r="X15" s="12">
        <v>73555.276037709365</v>
      </c>
      <c r="Y15" s="12">
        <v>22.148567144636058</v>
      </c>
      <c r="Z15" s="12">
        <v>24342.338515840464</v>
      </c>
      <c r="AA15" s="12">
        <v>5535.1118874074618</v>
      </c>
      <c r="AB15" s="6"/>
      <c r="AC15" s="6"/>
      <c r="AD15" s="6"/>
      <c r="AE15" s="6"/>
      <c r="AF15" s="6"/>
      <c r="AG15" s="6"/>
    </row>
    <row r="16" spans="1:33">
      <c r="A16" s="11" t="s">
        <v>18</v>
      </c>
      <c r="B16" s="11" t="s">
        <v>15</v>
      </c>
      <c r="C16" s="12">
        <v>0</v>
      </c>
      <c r="D16" s="12">
        <v>0</v>
      </c>
      <c r="E16" s="12">
        <v>945827.54725350346</v>
      </c>
      <c r="F16" s="12">
        <v>60.080059051356542</v>
      </c>
      <c r="G16" s="12">
        <v>6.6262049664514189</v>
      </c>
      <c r="H16" s="12">
        <v>97.45479990685044</v>
      </c>
      <c r="I16" s="12">
        <v>16.276357160860776</v>
      </c>
      <c r="J16" s="12">
        <v>13.582586357944603</v>
      </c>
      <c r="K16" s="12">
        <v>194968.96396529206</v>
      </c>
      <c r="L16" s="12">
        <v>156851.74147901338</v>
      </c>
      <c r="M16" s="12">
        <v>4.0590353762440072</v>
      </c>
      <c r="N16" s="12">
        <v>1.2188832112640724</v>
      </c>
      <c r="O16" s="12">
        <v>143798.00035860046</v>
      </c>
      <c r="P16" s="12">
        <v>1.1861520914878003</v>
      </c>
      <c r="Q16" s="12">
        <v>747762.4805244162</v>
      </c>
      <c r="R16" s="12">
        <v>0.43987567287585427</v>
      </c>
      <c r="S16" s="12">
        <v>302573.36037589819</v>
      </c>
      <c r="T16" s="12">
        <v>0.9744159596102131</v>
      </c>
      <c r="U16" s="12">
        <v>75989.914657802656</v>
      </c>
      <c r="V16" s="12">
        <v>0.91205158144436593</v>
      </c>
      <c r="W16" s="12">
        <v>44812.678621433013</v>
      </c>
      <c r="X16" s="12">
        <v>77009.767416659874</v>
      </c>
      <c r="Y16" s="12">
        <v>8276.8938739821497</v>
      </c>
      <c r="Z16" s="12">
        <v>31452.004754052392</v>
      </c>
      <c r="AA16" s="12">
        <v>139.73552123547046</v>
      </c>
      <c r="AB16" s="6"/>
      <c r="AC16" s="6"/>
      <c r="AD16" s="6"/>
      <c r="AE16" s="6"/>
      <c r="AF16" s="6"/>
      <c r="AG16" s="6"/>
    </row>
    <row r="17" spans="1:33">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6"/>
      <c r="AC17" s="6"/>
      <c r="AD17" s="6"/>
      <c r="AE17" s="6"/>
      <c r="AF17" s="6"/>
      <c r="AG17" s="6"/>
    </row>
    <row r="18" spans="1:33">
      <c r="A18" s="35" t="s">
        <v>98</v>
      </c>
      <c r="B18" s="35"/>
      <c r="C18" s="29">
        <v>4348496.3245614339</v>
      </c>
      <c r="D18" s="29">
        <v>1532016.7134352929</v>
      </c>
      <c r="E18" s="29">
        <v>11493214.446993414</v>
      </c>
      <c r="F18" s="29">
        <v>2365795.3690385739</v>
      </c>
      <c r="G18" s="29">
        <v>5949583.9904760737</v>
      </c>
      <c r="H18" s="29">
        <v>5968756.3865494076</v>
      </c>
      <c r="I18" s="29">
        <v>3428599.2393638873</v>
      </c>
      <c r="J18" s="29">
        <v>1895262.411147065</v>
      </c>
      <c r="K18" s="29">
        <v>2408149.7813076098</v>
      </c>
      <c r="L18" s="29">
        <v>3182711.6664925292</v>
      </c>
      <c r="M18" s="29">
        <v>3286397.2841117363</v>
      </c>
      <c r="N18" s="29">
        <v>900744.7993086084</v>
      </c>
      <c r="O18" s="29">
        <v>1677740.5757098929</v>
      </c>
      <c r="P18" s="29">
        <v>760557.00219162984</v>
      </c>
      <c r="Q18" s="29">
        <v>3922683.7091300543</v>
      </c>
      <c r="R18" s="29">
        <v>992803.15626889025</v>
      </c>
      <c r="S18" s="29">
        <v>1162613.8274912506</v>
      </c>
      <c r="T18" s="29">
        <v>726702.59740836476</v>
      </c>
      <c r="U18" s="29">
        <v>769277.28824806958</v>
      </c>
      <c r="V18" s="29">
        <v>1762331.7890767595</v>
      </c>
      <c r="W18" s="29">
        <v>867068.44259967795</v>
      </c>
      <c r="X18" s="29">
        <v>268991.02130071272</v>
      </c>
      <c r="Y18" s="29">
        <v>199694.05310769135</v>
      </c>
      <c r="Z18" s="29">
        <v>779786.6948175648</v>
      </c>
      <c r="AA18" s="29">
        <v>88862.836805506537</v>
      </c>
    </row>
    <row r="19" spans="1:33">
      <c r="A19" s="6"/>
      <c r="B19" s="6"/>
    </row>
    <row r="20" spans="1:33">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33">
      <c r="A21" s="11" t="s">
        <v>26</v>
      </c>
      <c r="B21" s="11" t="s">
        <v>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1:33">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3">
      <c r="A23" s="11" t="s">
        <v>26</v>
      </c>
      <c r="B23" s="11" t="s">
        <v>8</v>
      </c>
      <c r="C23" s="12">
        <v>0</v>
      </c>
      <c r="D23" s="12">
        <v>1.5626679449337499</v>
      </c>
      <c r="E23" s="12">
        <v>0.39813014299960997</v>
      </c>
      <c r="F23" s="12">
        <v>2.2566264436747798E-4</v>
      </c>
      <c r="G23" s="12">
        <v>1.6144690508255099E-4</v>
      </c>
      <c r="H23" s="12">
        <v>3.8601960478785997E-3</v>
      </c>
      <c r="I23" s="12">
        <v>7.7909640562889597E-3</v>
      </c>
      <c r="J23" s="12">
        <v>9.8674704658411011E-4</v>
      </c>
      <c r="K23" s="12">
        <v>2.3592264904611204E-3</v>
      </c>
      <c r="L23" s="12">
        <v>4.7295054800415001E-2</v>
      </c>
      <c r="M23" s="12">
        <v>0.22945570615055</v>
      </c>
      <c r="N23" s="12">
        <v>5.3381671845642001E-4</v>
      </c>
      <c r="O23" s="12">
        <v>1.3675296162042499E-4</v>
      </c>
      <c r="P23" s="12">
        <v>3.8789914653620801E-4</v>
      </c>
      <c r="Q23" s="12">
        <v>0.23706014354367</v>
      </c>
      <c r="R23" s="12">
        <v>1.9462256255974299E-4</v>
      </c>
      <c r="S23" s="12">
        <v>5.3060645160855902E-4</v>
      </c>
      <c r="T23" s="12">
        <v>2.1417851145915201E-3</v>
      </c>
      <c r="U23" s="12">
        <v>4.5055013947064099E-2</v>
      </c>
      <c r="V23" s="12">
        <v>1.1393075892312799E-2</v>
      </c>
      <c r="W23" s="12">
        <v>5.6842841473638404E-2</v>
      </c>
      <c r="X23" s="12">
        <v>6.167390380473791E-5</v>
      </c>
      <c r="Y23" s="12">
        <v>1.13229930659158E-4</v>
      </c>
      <c r="Z23" s="12">
        <v>4.8690134087590799E-2</v>
      </c>
      <c r="AA23" s="12">
        <v>1.2836927598469598E-4</v>
      </c>
    </row>
    <row r="24" spans="1:33">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3">
      <c r="A25" s="11" t="s">
        <v>26</v>
      </c>
      <c r="B25" s="11" t="s">
        <v>5</v>
      </c>
      <c r="C25" s="12">
        <v>3.1754040196784499</v>
      </c>
      <c r="D25" s="12">
        <v>3.1523011822725602</v>
      </c>
      <c r="E25" s="12">
        <v>6.4800435868267101E-2</v>
      </c>
      <c r="F25" s="12">
        <v>1.2951887844073792E-2</v>
      </c>
      <c r="G25" s="12">
        <v>9.5664902576225019E-3</v>
      </c>
      <c r="H25" s="12">
        <v>1.09533477945818E-2</v>
      </c>
      <c r="I25" s="12">
        <v>9.8244429532630389E-3</v>
      </c>
      <c r="J25" s="12">
        <v>6.0434615787745404E-3</v>
      </c>
      <c r="K25" s="12">
        <v>7.5439683217520198E-3</v>
      </c>
      <c r="L25" s="12">
        <v>6.8770095057422197E-3</v>
      </c>
      <c r="M25" s="12">
        <v>1.3292333363567239E-2</v>
      </c>
      <c r="N25" s="12">
        <v>1.2816004096333789E-2</v>
      </c>
      <c r="O25" s="12">
        <v>5.00588064841174E-3</v>
      </c>
      <c r="P25" s="12">
        <v>1.27647332113474E-2</v>
      </c>
      <c r="Q25" s="12">
        <v>23717.150099810497</v>
      </c>
      <c r="R25" s="12">
        <v>5.0855700406321896E-3</v>
      </c>
      <c r="S25" s="12">
        <v>1.180537755177811E-2</v>
      </c>
      <c r="T25" s="12">
        <v>1.055278905898205E-2</v>
      </c>
      <c r="U25" s="12">
        <v>0.45944825359132752</v>
      </c>
      <c r="V25" s="12">
        <v>5.0864462456358004E-3</v>
      </c>
      <c r="W25" s="12">
        <v>34469.459803246238</v>
      </c>
      <c r="X25" s="12">
        <v>2.2511258351873603E-3</v>
      </c>
      <c r="Y25" s="12">
        <v>3.4533208934325399E-3</v>
      </c>
      <c r="Z25" s="12">
        <v>20014.68908334904</v>
      </c>
      <c r="AA25" s="12">
        <v>4520.2664005727056</v>
      </c>
    </row>
    <row r="26" spans="1:33">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33">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3">
      <c r="A28" s="11" t="s">
        <v>26</v>
      </c>
      <c r="B28" s="11" t="s">
        <v>10</v>
      </c>
      <c r="C28" s="12">
        <v>1935366.0395012093</v>
      </c>
      <c r="D28" s="12">
        <v>8.0525062679734418</v>
      </c>
      <c r="E28" s="12">
        <v>4378650.9575784095</v>
      </c>
      <c r="F28" s="12">
        <v>399779.05986850994</v>
      </c>
      <c r="G28" s="12">
        <v>3883810.1714336015</v>
      </c>
      <c r="H28" s="12">
        <v>1292219.4488582376</v>
      </c>
      <c r="I28" s="12">
        <v>449988.25193515868</v>
      </c>
      <c r="J28" s="12">
        <v>16.479732119665709</v>
      </c>
      <c r="K28" s="12">
        <v>23036.866085428097</v>
      </c>
      <c r="L28" s="12">
        <v>846995.37994800368</v>
      </c>
      <c r="M28" s="12">
        <v>612233.00252132094</v>
      </c>
      <c r="N28" s="12">
        <v>133392.90742164571</v>
      </c>
      <c r="O28" s="12">
        <v>1229665.9569835179</v>
      </c>
      <c r="P28" s="12">
        <v>333865.83308398939</v>
      </c>
      <c r="Q28" s="12">
        <v>498212.18381724111</v>
      </c>
      <c r="R28" s="12">
        <v>2934.6717355938708</v>
      </c>
      <c r="S28" s="12">
        <v>0.56369388445226787</v>
      </c>
      <c r="T28" s="12">
        <v>34091.782660390039</v>
      </c>
      <c r="U28" s="12">
        <v>0.19194938124114297</v>
      </c>
      <c r="V28" s="12">
        <v>216898.73452128493</v>
      </c>
      <c r="W28" s="12">
        <v>133974.09064032626</v>
      </c>
      <c r="X28" s="12">
        <v>0.30481484848921897</v>
      </c>
      <c r="Y28" s="12">
        <v>83587.530155998975</v>
      </c>
      <c r="Z28" s="12">
        <v>63086.384801180342</v>
      </c>
      <c r="AA28" s="12">
        <v>27322.015731789223</v>
      </c>
    </row>
    <row r="29" spans="1:33">
      <c r="A29" s="11" t="s">
        <v>26</v>
      </c>
      <c r="B29" s="11" t="s">
        <v>9</v>
      </c>
      <c r="C29" s="12">
        <v>6.1821548436636702</v>
      </c>
      <c r="D29" s="12">
        <v>77.068162401820402</v>
      </c>
      <c r="E29" s="12">
        <v>662706.72320710192</v>
      </c>
      <c r="F29" s="12">
        <v>0.40236435820148969</v>
      </c>
      <c r="G29" s="12">
        <v>9.2782525265765194</v>
      </c>
      <c r="H29" s="12">
        <v>315585.78674299916</v>
      </c>
      <c r="I29" s="12">
        <v>511264.61339156062</v>
      </c>
      <c r="J29" s="12">
        <v>644158.76533052674</v>
      </c>
      <c r="K29" s="12">
        <v>202782.34959713934</v>
      </c>
      <c r="L29" s="12">
        <v>213882.48452895257</v>
      </c>
      <c r="M29" s="12">
        <v>258667.03430778687</v>
      </c>
      <c r="N29" s="12">
        <v>1.6036617592008018</v>
      </c>
      <c r="O29" s="12">
        <v>0.10313667889941852</v>
      </c>
      <c r="P29" s="12">
        <v>36678.606660986756</v>
      </c>
      <c r="Q29" s="12">
        <v>465617.20960912062</v>
      </c>
      <c r="R29" s="12">
        <v>265004.31181968714</v>
      </c>
      <c r="S29" s="12">
        <v>146432.40268316754</v>
      </c>
      <c r="T29" s="12">
        <v>112693.2340039135</v>
      </c>
      <c r="U29" s="12">
        <v>74801.727649168577</v>
      </c>
      <c r="V29" s="12">
        <v>222797.30812667336</v>
      </c>
      <c r="W29" s="12">
        <v>40700.60120259512</v>
      </c>
      <c r="X29" s="12">
        <v>2.0237562354495663E-3</v>
      </c>
      <c r="Y29" s="12">
        <v>8.6375415819997942E-2</v>
      </c>
      <c r="Z29" s="12">
        <v>80451.161029406911</v>
      </c>
      <c r="AA29" s="12">
        <v>133.85672341204724</v>
      </c>
    </row>
    <row r="30" spans="1:33">
      <c r="A30" s="11" t="s">
        <v>26</v>
      </c>
      <c r="B30" s="11" t="s">
        <v>102</v>
      </c>
      <c r="C30" s="12">
        <v>24.607213150285656</v>
      </c>
      <c r="D30" s="12">
        <v>28.901487571964104</v>
      </c>
      <c r="E30" s="12">
        <v>1092296.2556420851</v>
      </c>
      <c r="F30" s="12">
        <v>1.7747854459670565</v>
      </c>
      <c r="G30" s="12">
        <v>386669.32096067292</v>
      </c>
      <c r="H30" s="12">
        <v>422967.35773037636</v>
      </c>
      <c r="I30" s="12">
        <v>67734.011265669309</v>
      </c>
      <c r="J30" s="12">
        <v>3.8346475287028881</v>
      </c>
      <c r="K30" s="12">
        <v>5.1789796289071957</v>
      </c>
      <c r="L30" s="12">
        <v>569029.94206248538</v>
      </c>
      <c r="M30" s="12">
        <v>0.86580318004531354</v>
      </c>
      <c r="N30" s="12">
        <v>0.10959206639965069</v>
      </c>
      <c r="O30" s="12">
        <v>3.327147068279189</v>
      </c>
      <c r="P30" s="12">
        <v>1.1177288884271726</v>
      </c>
      <c r="Q30" s="12">
        <v>141771.88577421423</v>
      </c>
      <c r="R30" s="12">
        <v>0.31252217185957659</v>
      </c>
      <c r="S30" s="12">
        <v>285275.91986021755</v>
      </c>
      <c r="T30" s="12">
        <v>0.8058688002265767</v>
      </c>
      <c r="U30" s="12">
        <v>161501.23436141331</v>
      </c>
      <c r="V30" s="12">
        <v>0.41377578340386567</v>
      </c>
      <c r="W30" s="12">
        <v>0.26719047048779487</v>
      </c>
      <c r="X30" s="12">
        <v>11888.48401374324</v>
      </c>
      <c r="Y30" s="12">
        <v>3.9331708470772258</v>
      </c>
      <c r="Z30" s="12">
        <v>24340.000951584512</v>
      </c>
      <c r="AA30" s="12">
        <v>223.66407721210328</v>
      </c>
    </row>
    <row r="31" spans="1:33">
      <c r="A31" s="11" t="s">
        <v>26</v>
      </c>
      <c r="B31" s="11" t="s">
        <v>15</v>
      </c>
      <c r="C31" s="12">
        <v>0</v>
      </c>
      <c r="D31" s="12">
        <v>0</v>
      </c>
      <c r="E31" s="12">
        <v>945753.4744791172</v>
      </c>
      <c r="F31" s="12">
        <v>0.5205278004238888</v>
      </c>
      <c r="G31" s="12">
        <v>1.0131861044627715</v>
      </c>
      <c r="H31" s="12">
        <v>1.2816960467891931</v>
      </c>
      <c r="I31" s="12">
        <v>0.33418895118208425</v>
      </c>
      <c r="J31" s="12">
        <v>0.65211334641753438</v>
      </c>
      <c r="K31" s="12">
        <v>0.11977864604735181</v>
      </c>
      <c r="L31" s="12">
        <v>0.42140675405487671</v>
      </c>
      <c r="M31" s="12">
        <v>0.38664123341919387</v>
      </c>
      <c r="N31" s="12">
        <v>0.20093187472901328</v>
      </c>
      <c r="O31" s="12">
        <v>0.87486766806927074</v>
      </c>
      <c r="P31" s="12">
        <v>0.34851392047862534</v>
      </c>
      <c r="Q31" s="12">
        <v>10.038731637090979</v>
      </c>
      <c r="R31" s="12">
        <v>8.4301645431558617E-2</v>
      </c>
      <c r="S31" s="12">
        <v>0.12250766460885049</v>
      </c>
      <c r="T31" s="12">
        <v>0.12628613835514232</v>
      </c>
      <c r="U31" s="12">
        <v>0.19308979513782151</v>
      </c>
      <c r="V31" s="12">
        <v>0.18855387373602947</v>
      </c>
      <c r="W31" s="12">
        <v>9.0467688204077745E-2</v>
      </c>
      <c r="X31" s="12">
        <v>0.93699649127950058</v>
      </c>
      <c r="Y31" s="12">
        <v>3.4515519104547705E-2</v>
      </c>
      <c r="Z31" s="12">
        <v>5.9659606025580567</v>
      </c>
      <c r="AA31" s="12">
        <v>7.2077335202386551E-3</v>
      </c>
    </row>
    <row r="32" spans="1:33">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1935375.3970600725</v>
      </c>
      <c r="D33" s="29">
        <v>89.835637797000146</v>
      </c>
      <c r="E33" s="29">
        <v>5041358.1437160904</v>
      </c>
      <c r="F33" s="29">
        <v>399779.47541041864</v>
      </c>
      <c r="G33" s="29">
        <v>3883819.4594140653</v>
      </c>
      <c r="H33" s="29">
        <v>1607805.2504147806</v>
      </c>
      <c r="I33" s="29">
        <v>961252.88294212637</v>
      </c>
      <c r="J33" s="29">
        <v>644175.25209285505</v>
      </c>
      <c r="K33" s="29">
        <v>225819.22558576224</v>
      </c>
      <c r="L33" s="29">
        <v>1060877.9186490206</v>
      </c>
      <c r="M33" s="29">
        <v>870900.27957714733</v>
      </c>
      <c r="N33" s="29">
        <v>133394.52443322571</v>
      </c>
      <c r="O33" s="29">
        <v>1229666.0652628304</v>
      </c>
      <c r="P33" s="29">
        <v>370544.45289760851</v>
      </c>
      <c r="Q33" s="29">
        <v>987546.78058631578</v>
      </c>
      <c r="R33" s="29">
        <v>267938.9888354736</v>
      </c>
      <c r="S33" s="29">
        <v>146432.97871303599</v>
      </c>
      <c r="T33" s="29">
        <v>146785.02935887771</v>
      </c>
      <c r="U33" s="29">
        <v>74802.424101817363</v>
      </c>
      <c r="V33" s="29">
        <v>439696.05912748043</v>
      </c>
      <c r="W33" s="29">
        <v>209144.20848900912</v>
      </c>
      <c r="X33" s="29">
        <v>0.30915140446366068</v>
      </c>
      <c r="Y33" s="29">
        <v>83587.620097965613</v>
      </c>
      <c r="Z33" s="29">
        <v>163552.28360407037</v>
      </c>
      <c r="AA33" s="29">
        <v>31976.13898414325</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1.2187878250634601</v>
      </c>
      <c r="E38" s="12">
        <v>0.45641222855751501</v>
      </c>
      <c r="F38" s="12">
        <v>9.7396836637300005E-3</v>
      </c>
      <c r="G38" s="12">
        <v>1.2154772098975E-3</v>
      </c>
      <c r="H38" s="12">
        <v>0.858158658638144</v>
      </c>
      <c r="I38" s="12">
        <v>3.4529635772881601E-4</v>
      </c>
      <c r="J38" s="12">
        <v>4.8382298931952497E-4</v>
      </c>
      <c r="K38" s="12">
        <v>9.5618066274179899E-4</v>
      </c>
      <c r="L38" s="12">
        <v>1.6377021725073799E-3</v>
      </c>
      <c r="M38" s="12">
        <v>0.23658432714743902</v>
      </c>
      <c r="N38" s="12">
        <v>2.6592737283064501E-2</v>
      </c>
      <c r="O38" s="12">
        <v>9.7770512886959896E-4</v>
      </c>
      <c r="P38" s="12">
        <v>2.8366381387847999E-3</v>
      </c>
      <c r="Q38" s="12">
        <v>0.21926644825199901</v>
      </c>
      <c r="R38" s="12">
        <v>1.6230841458078599E-4</v>
      </c>
      <c r="S38" s="12">
        <v>3.3929481354192298E-2</v>
      </c>
      <c r="T38" s="12">
        <v>1.42332547563125E-4</v>
      </c>
      <c r="U38" s="12">
        <v>1.7275077349482301E-4</v>
      </c>
      <c r="V38" s="12">
        <v>1.78432664704249E-3</v>
      </c>
      <c r="W38" s="12">
        <v>3.9906783864546304E-4</v>
      </c>
      <c r="X38" s="12">
        <v>5.8051761264814401E-5</v>
      </c>
      <c r="Y38" s="12">
        <v>1.5963254935423099E-4</v>
      </c>
      <c r="Z38" s="12">
        <v>2.5751590673423797E-2</v>
      </c>
      <c r="AA38" s="12">
        <v>1.63399153329599E-5</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2.1010360396510102</v>
      </c>
      <c r="D40" s="12">
        <v>9.6307366628975197E-2</v>
      </c>
      <c r="E40" s="12">
        <v>1.102964644014788</v>
      </c>
      <c r="F40" s="12">
        <v>2.2985121143803296E-2</v>
      </c>
      <c r="G40" s="12">
        <v>1.362095156541583E-2</v>
      </c>
      <c r="H40" s="12">
        <v>4.5548598028291201</v>
      </c>
      <c r="I40" s="12">
        <v>9.2930025190386418E-3</v>
      </c>
      <c r="J40" s="12">
        <v>9.7185736292087193E-3</v>
      </c>
      <c r="K40" s="12">
        <v>7.5302941953056205E-3</v>
      </c>
      <c r="L40" s="12">
        <v>8.4194825251662393E-3</v>
      </c>
      <c r="M40" s="12">
        <v>1.4206929468148291E-2</v>
      </c>
      <c r="N40" s="12">
        <v>1.1484348676040071E-2</v>
      </c>
      <c r="O40" s="12">
        <v>6.9403859360052901E-3</v>
      </c>
      <c r="P40" s="12">
        <v>2.3076225933570799E-2</v>
      </c>
      <c r="Q40" s="12">
        <v>375391.92194431461</v>
      </c>
      <c r="R40" s="12">
        <v>3.8574182650686303E-3</v>
      </c>
      <c r="S40" s="12">
        <v>74294.12475370038</v>
      </c>
      <c r="T40" s="12">
        <v>3.63172263821944E-3</v>
      </c>
      <c r="U40" s="12">
        <v>3.5640588177134999E-3</v>
      </c>
      <c r="V40" s="12">
        <v>5.9436394248837399E-3</v>
      </c>
      <c r="W40" s="12">
        <v>1.5570817399575049E-2</v>
      </c>
      <c r="X40" s="12">
        <v>2.2733296267026006E-3</v>
      </c>
      <c r="Y40" s="12">
        <v>3.1379762109060901E-3</v>
      </c>
      <c r="Z40" s="12">
        <v>42804.453633791971</v>
      </c>
      <c r="AA40" s="12">
        <v>3.7418119156695697E-4</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1081022.8802271162</v>
      </c>
      <c r="D43" s="12">
        <v>191341.89113246361</v>
      </c>
      <c r="E43" s="12">
        <v>4800798.5049398355</v>
      </c>
      <c r="F43" s="12">
        <v>327517.86973182776</v>
      </c>
      <c r="G43" s="12">
        <v>586035.57605451671</v>
      </c>
      <c r="H43" s="12">
        <v>2230156.347967328</v>
      </c>
      <c r="I43" s="12">
        <v>1545575.9618945364</v>
      </c>
      <c r="J43" s="12">
        <v>684505.80954505724</v>
      </c>
      <c r="K43" s="12">
        <v>96.67090746487446</v>
      </c>
      <c r="L43" s="12">
        <v>950229.584541908</v>
      </c>
      <c r="M43" s="12">
        <v>576925.99651364668</v>
      </c>
      <c r="N43" s="12">
        <v>15067.364375907549</v>
      </c>
      <c r="O43" s="12">
        <v>52485.541280337864</v>
      </c>
      <c r="P43" s="12">
        <v>265744.17203115259</v>
      </c>
      <c r="Q43" s="12">
        <v>1165147.0646190266</v>
      </c>
      <c r="R43" s="12">
        <v>5.0712794663954945E-2</v>
      </c>
      <c r="S43" s="12">
        <v>2.0025389567931211</v>
      </c>
      <c r="T43" s="12">
        <v>33114.329619298507</v>
      </c>
      <c r="U43" s="12">
        <v>9.5049290608494665</v>
      </c>
      <c r="V43" s="12">
        <v>345414.40681589692</v>
      </c>
      <c r="W43" s="12">
        <v>141894.97031453028</v>
      </c>
      <c r="X43" s="12">
        <v>1.3295933747044467E-2</v>
      </c>
      <c r="Y43" s="12">
        <v>22844.985806837329</v>
      </c>
      <c r="Z43" s="12">
        <v>244119.68659892466</v>
      </c>
      <c r="AA43" s="12">
        <v>0.10966060990356474</v>
      </c>
    </row>
    <row r="44" spans="1:27">
      <c r="A44" s="11" t="s">
        <v>27</v>
      </c>
      <c r="B44" s="11" t="s">
        <v>9</v>
      </c>
      <c r="C44" s="12">
        <v>8.3922435905770421</v>
      </c>
      <c r="D44" s="12">
        <v>3.1507221074405241</v>
      </c>
      <c r="E44" s="12">
        <v>6.628570447262164</v>
      </c>
      <c r="F44" s="12">
        <v>0.32588447242419083</v>
      </c>
      <c r="G44" s="12">
        <v>9.5330194562858975E-2</v>
      </c>
      <c r="H44" s="12">
        <v>18.932078983125024</v>
      </c>
      <c r="I44" s="12">
        <v>7.527947322922464</v>
      </c>
      <c r="J44" s="12">
        <v>9.867355990694362</v>
      </c>
      <c r="K44" s="12">
        <v>347294.01723020722</v>
      </c>
      <c r="L44" s="12">
        <v>142405.08552649451</v>
      </c>
      <c r="M44" s="12">
        <v>331083.25540018262</v>
      </c>
      <c r="N44" s="12">
        <v>333570.37857948471</v>
      </c>
      <c r="O44" s="12">
        <v>1.291490591566025E-2</v>
      </c>
      <c r="P44" s="12">
        <v>0.55624740551751095</v>
      </c>
      <c r="Q44" s="12">
        <v>411434.9466088037</v>
      </c>
      <c r="R44" s="12">
        <v>249917.79805474597</v>
      </c>
      <c r="S44" s="12">
        <v>475625.52254030749</v>
      </c>
      <c r="T44" s="12">
        <v>396618.42905076145</v>
      </c>
      <c r="U44" s="12">
        <v>239711.82114453742</v>
      </c>
      <c r="V44" s="12">
        <v>544837.95712756563</v>
      </c>
      <c r="W44" s="12">
        <v>68388.284144964055</v>
      </c>
      <c r="X44" s="12">
        <v>2.7338873860233669E-3</v>
      </c>
      <c r="Y44" s="12">
        <v>8331.4022317220406</v>
      </c>
      <c r="Z44" s="12">
        <v>115825.67116145539</v>
      </c>
      <c r="AA44" s="12">
        <v>907.1195009055549</v>
      </c>
    </row>
    <row r="45" spans="1:27">
      <c r="A45" s="11" t="s">
        <v>27</v>
      </c>
      <c r="B45" s="11" t="s">
        <v>102</v>
      </c>
      <c r="C45" s="12">
        <v>6.25186378078772</v>
      </c>
      <c r="D45" s="12">
        <v>1.6109245556649499</v>
      </c>
      <c r="E45" s="12">
        <v>7.2411566370862301</v>
      </c>
      <c r="F45" s="12">
        <v>6.8844997536293198</v>
      </c>
      <c r="G45" s="12">
        <v>0.66986939436427495</v>
      </c>
      <c r="H45" s="12">
        <v>788993.99623925088</v>
      </c>
      <c r="I45" s="12">
        <v>0.10443994723983399</v>
      </c>
      <c r="J45" s="12">
        <v>416081.44701859786</v>
      </c>
      <c r="K45" s="12">
        <v>146595.39809353731</v>
      </c>
      <c r="L45" s="12">
        <v>127915.23569279547</v>
      </c>
      <c r="M45" s="12">
        <v>286448.63787612203</v>
      </c>
      <c r="N45" s="12">
        <v>238322.39975929435</v>
      </c>
      <c r="O45" s="12">
        <v>87603.337879283485</v>
      </c>
      <c r="P45" s="12">
        <v>0.148298072194403</v>
      </c>
      <c r="Q45" s="12">
        <v>0.21308470926794201</v>
      </c>
      <c r="R45" s="12">
        <v>0.18010880129594389</v>
      </c>
      <c r="S45" s="12">
        <v>182221.47797534443</v>
      </c>
      <c r="T45" s="12">
        <v>9.1058189881694285E-2</v>
      </c>
      <c r="U45" s="12">
        <v>489259.76182571839</v>
      </c>
      <c r="V45" s="12">
        <v>255426.94391719194</v>
      </c>
      <c r="W45" s="12">
        <v>1487.0854353216744</v>
      </c>
      <c r="X45" s="12">
        <v>2.0614849910359851E-2</v>
      </c>
      <c r="Y45" s="12">
        <v>1.711302267455183E-2</v>
      </c>
      <c r="Z45" s="12">
        <v>4.1029261735560096E-2</v>
      </c>
      <c r="AA45" s="12">
        <v>5.7737294536160198E-3</v>
      </c>
    </row>
    <row r="46" spans="1:27">
      <c r="A46" s="11" t="s">
        <v>27</v>
      </c>
      <c r="B46" s="11" t="s">
        <v>15</v>
      </c>
      <c r="C46" s="12">
        <v>0</v>
      </c>
      <c r="D46" s="12">
        <v>0</v>
      </c>
      <c r="E46" s="12">
        <v>28.3768084754971</v>
      </c>
      <c r="F46" s="12">
        <v>9.5196187961720895</v>
      </c>
      <c r="G46" s="12">
        <v>0.30043639101916303</v>
      </c>
      <c r="H46" s="12">
        <v>93.190379159889901</v>
      </c>
      <c r="I46" s="12">
        <v>6.4292030184681201E-2</v>
      </c>
      <c r="J46" s="12">
        <v>4.1442060535237898E-2</v>
      </c>
      <c r="K46" s="12">
        <v>2.12673428727304E-2</v>
      </c>
      <c r="L46" s="12">
        <v>6.2515299147709896E-2</v>
      </c>
      <c r="M46" s="12">
        <v>0.1211848032303646</v>
      </c>
      <c r="N46" s="12">
        <v>0.13284276886760568</v>
      </c>
      <c r="O46" s="12">
        <v>74.862708631952842</v>
      </c>
      <c r="P46" s="12">
        <v>0.1185152029224852</v>
      </c>
      <c r="Q46" s="12">
        <v>729156.96201022586</v>
      </c>
      <c r="R46" s="12">
        <v>6.6208943434944101E-2</v>
      </c>
      <c r="S46" s="12">
        <v>302572.6937348895</v>
      </c>
      <c r="T46" s="12">
        <v>4.4346024266553798E-2</v>
      </c>
      <c r="U46" s="12">
        <v>6.8437421880779795E-2</v>
      </c>
      <c r="V46" s="12">
        <v>0.146104228706395</v>
      </c>
      <c r="W46" s="12">
        <v>2.29315504386675E-2</v>
      </c>
      <c r="X46" s="12">
        <v>1.285801462070965E-2</v>
      </c>
      <c r="Y46" s="12">
        <v>9.1411482075133103E-3</v>
      </c>
      <c r="Z46" s="12">
        <v>31445.998281587999</v>
      </c>
      <c r="AA46" s="12">
        <v>1.469152752007387E-3</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1081033.3735067465</v>
      </c>
      <c r="D48" s="29">
        <v>191346.35694976276</v>
      </c>
      <c r="E48" s="29">
        <v>4800806.6928871553</v>
      </c>
      <c r="F48" s="29">
        <v>327518.22834110499</v>
      </c>
      <c r="G48" s="29">
        <v>586035.68622114009</v>
      </c>
      <c r="H48" s="29">
        <v>2230180.6930647725</v>
      </c>
      <c r="I48" s="29">
        <v>1545583.4994801581</v>
      </c>
      <c r="J48" s="29">
        <v>684515.68710344459</v>
      </c>
      <c r="K48" s="29">
        <v>347390.69662414695</v>
      </c>
      <c r="L48" s="29">
        <v>1092634.6801255872</v>
      </c>
      <c r="M48" s="29">
        <v>908009.50270508602</v>
      </c>
      <c r="N48" s="29">
        <v>348637.7810324782</v>
      </c>
      <c r="O48" s="29">
        <v>52485.56211333484</v>
      </c>
      <c r="P48" s="29">
        <v>265744.75419142219</v>
      </c>
      <c r="Q48" s="29">
        <v>1951974.1524385931</v>
      </c>
      <c r="R48" s="29">
        <v>249917.85278726733</v>
      </c>
      <c r="S48" s="29">
        <v>549921.68376244605</v>
      </c>
      <c r="T48" s="29">
        <v>429732.76244411513</v>
      </c>
      <c r="U48" s="29">
        <v>239721.32981040786</v>
      </c>
      <c r="V48" s="29">
        <v>890252.37167142867</v>
      </c>
      <c r="W48" s="29">
        <v>210283.2704293796</v>
      </c>
      <c r="X48" s="29">
        <v>1.836120252103525E-2</v>
      </c>
      <c r="Y48" s="29">
        <v>31176.39133616813</v>
      </c>
      <c r="Z48" s="29">
        <v>402749.83714576269</v>
      </c>
      <c r="AA48" s="29">
        <v>907.22955203656534</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row>
    <row r="53" spans="1:27">
      <c r="A53" s="11" t="s">
        <v>28</v>
      </c>
      <c r="B53" s="11" t="s">
        <v>8</v>
      </c>
      <c r="C53" s="12">
        <v>0</v>
      </c>
      <c r="D53" s="12">
        <v>1.3170291457294199</v>
      </c>
      <c r="E53" s="12">
        <v>0.21320999401570001</v>
      </c>
      <c r="F53" s="12">
        <v>0.47009678717567904</v>
      </c>
      <c r="G53" s="12">
        <v>1.9564882357803797E-3</v>
      </c>
      <c r="H53" s="12">
        <v>0.13842508196518399</v>
      </c>
      <c r="I53" s="12">
        <v>0.19691381591270299</v>
      </c>
      <c r="J53" s="12">
        <v>6.9926933448140799E-2</v>
      </c>
      <c r="K53" s="12">
        <v>2.7651536672647897E-3</v>
      </c>
      <c r="L53" s="12">
        <v>0.20751265069524003</v>
      </c>
      <c r="M53" s="12">
        <v>2.15409661723619E-3</v>
      </c>
      <c r="N53" s="12">
        <v>0.15718016255561598</v>
      </c>
      <c r="O53" s="12">
        <v>0.268880663294775</v>
      </c>
      <c r="P53" s="12">
        <v>3.047013785046E-4</v>
      </c>
      <c r="Q53" s="12">
        <v>0.37290607551839999</v>
      </c>
      <c r="R53" s="12">
        <v>2.8073681220902802E-4</v>
      </c>
      <c r="S53" s="12">
        <v>9.8374963986064788E-3</v>
      </c>
      <c r="T53" s="12">
        <v>8.1448549389869992E-4</v>
      </c>
      <c r="U53" s="12">
        <v>0.242745457608257</v>
      </c>
      <c r="V53" s="12">
        <v>1.39452271898904E-2</v>
      </c>
      <c r="W53" s="12">
        <v>5.4328753336067006</v>
      </c>
      <c r="X53" s="12">
        <v>13.274332269906001</v>
      </c>
      <c r="Y53" s="12">
        <v>3.15491963471488E-3</v>
      </c>
      <c r="Z53" s="12">
        <v>1.67301224631899E-2</v>
      </c>
      <c r="AA53" s="12">
        <v>5.4246847066331901E-5</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6.0926260327170407</v>
      </c>
      <c r="D55" s="12">
        <v>2.1570605376163902E-2</v>
      </c>
      <c r="E55" s="12">
        <v>3.3693009750681298E-2</v>
      </c>
      <c r="F55" s="12">
        <v>0.22841406068879427</v>
      </c>
      <c r="G55" s="12">
        <v>9.8020855756617599E-3</v>
      </c>
      <c r="H55" s="12">
        <v>2.3128687807869495E-2</v>
      </c>
      <c r="I55" s="12">
        <v>2.0238209254776499E-2</v>
      </c>
      <c r="J55" s="12">
        <v>9.1377622910353302E-3</v>
      </c>
      <c r="K55" s="12">
        <v>7.6116676545402596E-3</v>
      </c>
      <c r="L55" s="12">
        <v>2.446182106916199E-2</v>
      </c>
      <c r="M55" s="12">
        <v>2.9274313074562498E-2</v>
      </c>
      <c r="N55" s="12">
        <v>3.5754156977415803E-2</v>
      </c>
      <c r="O55" s="12">
        <v>324067.21582573367</v>
      </c>
      <c r="P55" s="12">
        <v>6.8071113837564097E-3</v>
      </c>
      <c r="Q55" s="12">
        <v>2.53842594536067E-2</v>
      </c>
      <c r="R55" s="12">
        <v>3.52463006860452E-3</v>
      </c>
      <c r="S55" s="12">
        <v>0.50029785307308894</v>
      </c>
      <c r="T55" s="12">
        <v>9726.9369309449285</v>
      </c>
      <c r="U55" s="12">
        <v>104182.4913096112</v>
      </c>
      <c r="V55" s="12">
        <v>2.4107180279316701E-3</v>
      </c>
      <c r="W55" s="12">
        <v>84856.215482341999</v>
      </c>
      <c r="X55" s="12">
        <v>154974.88729294282</v>
      </c>
      <c r="Y55" s="12">
        <v>9.63479106814876E-4</v>
      </c>
      <c r="Z55" s="12">
        <v>2.6889976190747401E-3</v>
      </c>
      <c r="AA55" s="12">
        <v>3.1568379327116302E-3</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93.727204933955761</v>
      </c>
      <c r="D58" s="12">
        <v>940846.01155028713</v>
      </c>
      <c r="E58" s="12">
        <v>1300627.9334058354</v>
      </c>
      <c r="F58" s="12">
        <v>1097595.4306188268</v>
      </c>
      <c r="G58" s="12">
        <v>1165387.2967661601</v>
      </c>
      <c r="H58" s="12">
        <v>794684.09196335706</v>
      </c>
      <c r="I58" s="12">
        <v>229187.62258044432</v>
      </c>
      <c r="J58" s="12">
        <v>443565.81721214962</v>
      </c>
      <c r="K58" s="12">
        <v>476404.95472665236</v>
      </c>
      <c r="L58" s="12">
        <v>0.5270330288800974</v>
      </c>
      <c r="M58" s="12">
        <v>1421377.7248354945</v>
      </c>
      <c r="N58" s="12">
        <v>0.97104201729923234</v>
      </c>
      <c r="O58" s="12">
        <v>9.3983586142099285E-2</v>
      </c>
      <c r="P58" s="12">
        <v>47219.474458958393</v>
      </c>
      <c r="Q58" s="12">
        <v>307412.36634825281</v>
      </c>
      <c r="R58" s="12">
        <v>155292.75468568635</v>
      </c>
      <c r="S58" s="12">
        <v>19590.20345408046</v>
      </c>
      <c r="T58" s="12">
        <v>0.29543214091518372</v>
      </c>
      <c r="U58" s="12">
        <v>6.8494520011983806E-2</v>
      </c>
      <c r="V58" s="12">
        <v>150844.94415216189</v>
      </c>
      <c r="W58" s="12">
        <v>16951.751307070394</v>
      </c>
      <c r="X58" s="12">
        <v>24042.657371749428</v>
      </c>
      <c r="Y58" s="12">
        <v>4.115040472670124</v>
      </c>
      <c r="Z58" s="12">
        <v>90161.127674974763</v>
      </c>
      <c r="AA58" s="12">
        <v>36512.165987272849</v>
      </c>
    </row>
    <row r="59" spans="1:27">
      <c r="A59" s="11" t="s">
        <v>28</v>
      </c>
      <c r="B59" s="11" t="s">
        <v>9</v>
      </c>
      <c r="C59" s="12">
        <v>6.818373940280801</v>
      </c>
      <c r="D59" s="12">
        <v>3.1216479649746374</v>
      </c>
      <c r="E59" s="12">
        <v>3.4326253926253911</v>
      </c>
      <c r="F59" s="12">
        <v>15.54886453776221</v>
      </c>
      <c r="G59" s="12">
        <v>2.9812821816995291E-2</v>
      </c>
      <c r="H59" s="12">
        <v>7.0057044294397311E-2</v>
      </c>
      <c r="I59" s="12">
        <v>9.6006014825370384E-2</v>
      </c>
      <c r="J59" s="12">
        <v>16965.996234289552</v>
      </c>
      <c r="K59" s="12">
        <v>47843.164838878954</v>
      </c>
      <c r="L59" s="12">
        <v>544720.60741302604</v>
      </c>
      <c r="M59" s="12">
        <v>7.5006300038222271E-2</v>
      </c>
      <c r="N59" s="12">
        <v>197690.28111412516</v>
      </c>
      <c r="O59" s="12">
        <v>1.3841888574576877</v>
      </c>
      <c r="P59" s="12">
        <v>12553.261818352605</v>
      </c>
      <c r="Q59" s="12">
        <v>125036.53866748563</v>
      </c>
      <c r="R59" s="12">
        <v>100519.64745238524</v>
      </c>
      <c r="S59" s="12">
        <v>350591.53221718408</v>
      </c>
      <c r="T59" s="12">
        <v>2.5464637622252012E-2</v>
      </c>
      <c r="U59" s="12">
        <v>209675.39711858635</v>
      </c>
      <c r="V59" s="12">
        <v>36351.623471237785</v>
      </c>
      <c r="W59" s="12">
        <v>70290.008907428259</v>
      </c>
      <c r="X59" s="12">
        <v>8162.6488296076714</v>
      </c>
      <c r="Y59" s="12">
        <v>40013.93497024868</v>
      </c>
      <c r="Z59" s="12">
        <v>16676.331945112852</v>
      </c>
      <c r="AA59" s="12">
        <v>77.005585853651439</v>
      </c>
    </row>
    <row r="60" spans="1:27">
      <c r="A60" s="11" t="s">
        <v>28</v>
      </c>
      <c r="B60" s="11" t="s">
        <v>102</v>
      </c>
      <c r="C60" s="12">
        <v>12.77028304326134</v>
      </c>
      <c r="D60" s="12">
        <v>1.3362609806244239</v>
      </c>
      <c r="E60" s="12">
        <v>0.17149233652915891</v>
      </c>
      <c r="F60" s="12">
        <v>232780.58110312346</v>
      </c>
      <c r="G60" s="12">
        <v>0.20347024293312502</v>
      </c>
      <c r="H60" s="12">
        <v>9.1742278627883651E-3</v>
      </c>
      <c r="I60" s="12">
        <v>183595.0527400935</v>
      </c>
      <c r="J60" s="12">
        <v>219062.16191682767</v>
      </c>
      <c r="K60" s="12">
        <v>364087.98194534145</v>
      </c>
      <c r="L60" s="12">
        <v>426394.10254016053</v>
      </c>
      <c r="M60" s="12">
        <v>0.59890120770575028</v>
      </c>
      <c r="N60" s="12">
        <v>7.1337894355790896E-2</v>
      </c>
      <c r="O60" s="12">
        <v>116678.08207724855</v>
      </c>
      <c r="P60" s="12">
        <v>0.13903304295586599</v>
      </c>
      <c r="Q60" s="12">
        <v>145370.68797034747</v>
      </c>
      <c r="R60" s="12">
        <v>0.2204204980134174</v>
      </c>
      <c r="S60" s="12">
        <v>57711.172881242106</v>
      </c>
      <c r="T60" s="12">
        <v>22396.777926510884</v>
      </c>
      <c r="U60" s="12">
        <v>82237.321035827248</v>
      </c>
      <c r="V60" s="12">
        <v>6.5258532487602799E-2</v>
      </c>
      <c r="W60" s="12">
        <v>5.9952228599199103E-2</v>
      </c>
      <c r="X60" s="12">
        <v>21418.775258433921</v>
      </c>
      <c r="Y60" s="12">
        <v>5.3214165601721604E-2</v>
      </c>
      <c r="Z60" s="12">
        <v>2.1879696554672909</v>
      </c>
      <c r="AA60" s="12">
        <v>5311.2609946404582</v>
      </c>
    </row>
    <row r="61" spans="1:27">
      <c r="A61" s="11" t="s">
        <v>28</v>
      </c>
      <c r="B61" s="11" t="s">
        <v>15</v>
      </c>
      <c r="C61" s="12">
        <v>0</v>
      </c>
      <c r="D61" s="12">
        <v>0</v>
      </c>
      <c r="E61" s="12">
        <v>14.47800213375983</v>
      </c>
      <c r="F61" s="12">
        <v>45.169012435348705</v>
      </c>
      <c r="G61" s="12">
        <v>0.22676055211678989</v>
      </c>
      <c r="H61" s="12">
        <v>0.14508461037023498</v>
      </c>
      <c r="I61" s="12">
        <v>5.4740149897385404</v>
      </c>
      <c r="J61" s="12">
        <v>0.17567759388452001</v>
      </c>
      <c r="K61" s="12">
        <v>5.51770382303748E-2</v>
      </c>
      <c r="L61" s="12">
        <v>0.37423473035146637</v>
      </c>
      <c r="M61" s="12">
        <v>1.7813563085347091</v>
      </c>
      <c r="N61" s="12">
        <v>0.17809214456518863</v>
      </c>
      <c r="O61" s="12">
        <v>15.462247996092417</v>
      </c>
      <c r="P61" s="12">
        <v>0.1614332013109725</v>
      </c>
      <c r="Q61" s="12">
        <v>68.285654168110085</v>
      </c>
      <c r="R61" s="12">
        <v>9.9178561210298999E-2</v>
      </c>
      <c r="S61" s="12">
        <v>0.1407222439118104</v>
      </c>
      <c r="T61" s="12">
        <v>0.10418307472591201</v>
      </c>
      <c r="U61" s="12">
        <v>75988.469066217076</v>
      </c>
      <c r="V61" s="12">
        <v>0.35414544825444605</v>
      </c>
      <c r="W61" s="12">
        <v>44812.073517788609</v>
      </c>
      <c r="X61" s="12">
        <v>77007.761797270345</v>
      </c>
      <c r="Y61" s="12">
        <v>8276.7233080611022</v>
      </c>
      <c r="Z61" s="12">
        <v>1.3349968583591099E-2</v>
      </c>
      <c r="AA61" s="12">
        <v>139.68795243781537</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106.6382049069536</v>
      </c>
      <c r="D63" s="29">
        <v>940850.47179800319</v>
      </c>
      <c r="E63" s="29">
        <v>1300631.6129342318</v>
      </c>
      <c r="F63" s="29">
        <v>1097611.6779942124</v>
      </c>
      <c r="G63" s="29">
        <v>1165387.3383375558</v>
      </c>
      <c r="H63" s="29">
        <v>794684.32357417105</v>
      </c>
      <c r="I63" s="29">
        <v>229187.93573848432</v>
      </c>
      <c r="J63" s="29">
        <v>460531.89251113491</v>
      </c>
      <c r="K63" s="29">
        <v>524248.12994235265</v>
      </c>
      <c r="L63" s="29">
        <v>544721.36642052664</v>
      </c>
      <c r="M63" s="29">
        <v>1421377.8312702044</v>
      </c>
      <c r="N63" s="29">
        <v>197691.44509046199</v>
      </c>
      <c r="O63" s="29">
        <v>324068.96287884057</v>
      </c>
      <c r="P63" s="29">
        <v>59772.74338912376</v>
      </c>
      <c r="Q63" s="29">
        <v>432449.30330607342</v>
      </c>
      <c r="R63" s="29">
        <v>255812.40594343847</v>
      </c>
      <c r="S63" s="29">
        <v>370182.245806614</v>
      </c>
      <c r="T63" s="29">
        <v>9727.2586422089607</v>
      </c>
      <c r="U63" s="29">
        <v>313858.19966817519</v>
      </c>
      <c r="V63" s="29">
        <v>187196.58397934487</v>
      </c>
      <c r="W63" s="29">
        <v>172103.40857217426</v>
      </c>
      <c r="X63" s="29">
        <v>187193.46782656983</v>
      </c>
      <c r="Y63" s="29">
        <v>40018.054129120093</v>
      </c>
      <c r="Z63" s="29">
        <v>106837.4790392077</v>
      </c>
      <c r="AA63" s="29">
        <v>36589.174784211282</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1.2299986392886799</v>
      </c>
      <c r="E68" s="12">
        <v>0.11347607532640301</v>
      </c>
      <c r="F68" s="12">
        <v>7.4202909549899994E-4</v>
      </c>
      <c r="G68" s="12">
        <v>1.166041092524E-2</v>
      </c>
      <c r="H68" s="12">
        <v>0.10178015284434901</v>
      </c>
      <c r="I68" s="12">
        <v>2.0748423670584001E-3</v>
      </c>
      <c r="J68" s="12">
        <v>8.6553719693232001E-2</v>
      </c>
      <c r="K68" s="12">
        <v>2.4379143557021997E-3</v>
      </c>
      <c r="L68" s="12">
        <v>8.4312485201609E-2</v>
      </c>
      <c r="M68" s="12">
        <v>3.9175777179150502E-2</v>
      </c>
      <c r="N68" s="12">
        <v>0.12467523784475801</v>
      </c>
      <c r="O68" s="12">
        <v>3.3046150259944201E-2</v>
      </c>
      <c r="P68" s="12">
        <v>4.6768814056971902E-4</v>
      </c>
      <c r="Q68" s="12">
        <v>0.14496024898293999</v>
      </c>
      <c r="R68" s="12">
        <v>2.1046930991522201E-4</v>
      </c>
      <c r="S68" s="12">
        <v>1.1515079467077399E-3</v>
      </c>
      <c r="T68" s="12">
        <v>5.0736183933752397E-4</v>
      </c>
      <c r="U68" s="12">
        <v>2.8624398223202802E-4</v>
      </c>
      <c r="V68" s="12">
        <v>1.55361880907499E-3</v>
      </c>
      <c r="W68" s="12">
        <v>6.6155594560135797E-2</v>
      </c>
      <c r="X68" s="12">
        <v>1.5622770939695198E-4</v>
      </c>
      <c r="Y68" s="12">
        <v>4.4665450868628999E-5</v>
      </c>
      <c r="Z68" s="12">
        <v>3.2925497554762398E-4</v>
      </c>
      <c r="AA68" s="12">
        <v>3.1585385907924001E-5</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2.8175625569562199</v>
      </c>
      <c r="D70" s="12">
        <v>1.43075647597115E-2</v>
      </c>
      <c r="E70" s="12">
        <v>2.087833095825959E-2</v>
      </c>
      <c r="F70" s="12">
        <v>1.017441972040947E-2</v>
      </c>
      <c r="G70" s="12">
        <v>1.205170727407932E-2</v>
      </c>
      <c r="H70" s="12">
        <v>1.9984405945522098E-2</v>
      </c>
      <c r="I70" s="12">
        <v>3.736722760931227E-2</v>
      </c>
      <c r="J70" s="12">
        <v>9.9703885590834193E-2</v>
      </c>
      <c r="K70" s="12">
        <v>0.104406988359494</v>
      </c>
      <c r="L70" s="12">
        <v>0.23416404974759</v>
      </c>
      <c r="M70" s="12">
        <v>1.8432250058552816E-2</v>
      </c>
      <c r="N70" s="12">
        <v>0.10192977212309072</v>
      </c>
      <c r="O70" s="12">
        <v>1.8063792967337249</v>
      </c>
      <c r="P70" s="12">
        <v>8.7567407027237115E-3</v>
      </c>
      <c r="Q70" s="12">
        <v>1.33569872093657</v>
      </c>
      <c r="R70" s="12">
        <v>4.4811955387642289E-3</v>
      </c>
      <c r="S70" s="12">
        <v>1.657230013607848E-2</v>
      </c>
      <c r="T70" s="12">
        <v>8.7744661712948896E-3</v>
      </c>
      <c r="U70" s="12">
        <v>3.0801263247281804E-3</v>
      </c>
      <c r="V70" s="12">
        <v>4.6581071215658996E-3</v>
      </c>
      <c r="W70" s="12">
        <v>25582.424972125755</v>
      </c>
      <c r="X70" s="12">
        <v>22613.040002828846</v>
      </c>
      <c r="Y70" s="12">
        <v>1.2339172612859431E-3</v>
      </c>
      <c r="Z70" s="12">
        <v>9.5291754012748404E-4</v>
      </c>
      <c r="AA70" s="12">
        <v>5.7407545354258007E-4</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222685.82325289017</v>
      </c>
      <c r="D73" s="12">
        <v>399723.17016560124</v>
      </c>
      <c r="E73" s="12">
        <v>332182.71879347274</v>
      </c>
      <c r="F73" s="12">
        <v>536243.82520223851</v>
      </c>
      <c r="G73" s="12">
        <v>136624.03580108925</v>
      </c>
      <c r="H73" s="12">
        <v>1025997.2148898896</v>
      </c>
      <c r="I73" s="12">
        <v>134652.48367643796</v>
      </c>
      <c r="J73" s="12">
        <v>2548.9110742174657</v>
      </c>
      <c r="K73" s="12">
        <v>2.6060535084349192</v>
      </c>
      <c r="L73" s="12">
        <v>0.61183817969394261</v>
      </c>
      <c r="M73" s="12">
        <v>86109.246782586604</v>
      </c>
      <c r="N73" s="12">
        <v>0.25724082600409703</v>
      </c>
      <c r="O73" s="12">
        <v>71516.374826025218</v>
      </c>
      <c r="P73" s="12">
        <v>43839.295355714647</v>
      </c>
      <c r="Q73" s="12">
        <v>365250.1307395082</v>
      </c>
      <c r="R73" s="12">
        <v>219132.75146706461</v>
      </c>
      <c r="S73" s="12">
        <v>15.425221665812765</v>
      </c>
      <c r="T73" s="12">
        <v>0.18988146671093142</v>
      </c>
      <c r="U73" s="12">
        <v>4.8711060520923229E-2</v>
      </c>
      <c r="V73" s="12">
        <v>245185.67442135536</v>
      </c>
      <c r="W73" s="12">
        <v>76860.854633075927</v>
      </c>
      <c r="X73" s="12">
        <v>36664.366066756615</v>
      </c>
      <c r="Y73" s="12">
        <v>5466.4834475019807</v>
      </c>
      <c r="Z73" s="12">
        <v>86481.987087152665</v>
      </c>
      <c r="AA73" s="12">
        <v>18625.7420134983</v>
      </c>
    </row>
    <row r="74" spans="1:27">
      <c r="A74" s="11" t="s">
        <v>29</v>
      </c>
      <c r="B74" s="11" t="s">
        <v>9</v>
      </c>
      <c r="C74" s="12">
        <v>20.998497142679486</v>
      </c>
      <c r="D74" s="12">
        <v>0.25510246363459488</v>
      </c>
      <c r="E74" s="12">
        <v>1.4699511998177457</v>
      </c>
      <c r="F74" s="12">
        <v>2.7611523622481655E-2</v>
      </c>
      <c r="G74" s="12">
        <v>0.60359927534779567</v>
      </c>
      <c r="H74" s="12">
        <v>1.4059447494174955</v>
      </c>
      <c r="I74" s="12">
        <v>0.35232974418710028</v>
      </c>
      <c r="J74" s="12">
        <v>13.096356438542424</v>
      </c>
      <c r="K74" s="12">
        <v>2.6068101284166265</v>
      </c>
      <c r="L74" s="12">
        <v>263613.94808890193</v>
      </c>
      <c r="M74" s="12">
        <v>1.8513032516411072E-2</v>
      </c>
      <c r="N74" s="12">
        <v>220982.09575042222</v>
      </c>
      <c r="O74" s="12">
        <v>9.863600136411764E-3</v>
      </c>
      <c r="P74" s="12">
        <v>20655.452199388725</v>
      </c>
      <c r="Q74" s="12">
        <v>185408.84602085882</v>
      </c>
      <c r="R74" s="12">
        <v>0.66668491867039748</v>
      </c>
      <c r="S74" s="12">
        <v>96061.177136092403</v>
      </c>
      <c r="T74" s="12">
        <v>140457.28928529844</v>
      </c>
      <c r="U74" s="12">
        <v>135135.05282698316</v>
      </c>
      <c r="V74" s="12">
        <v>0.36600596705128979</v>
      </c>
      <c r="W74" s="12">
        <v>154038.61078919776</v>
      </c>
      <c r="X74" s="12">
        <v>2703.0509844690678</v>
      </c>
      <c r="Y74" s="12">
        <v>2.2780536815242411E-3</v>
      </c>
      <c r="Z74" s="12">
        <v>18526.281638658416</v>
      </c>
      <c r="AA74" s="12">
        <v>2.0625045590943313E-3</v>
      </c>
    </row>
    <row r="75" spans="1:27">
      <c r="A75" s="11" t="s">
        <v>29</v>
      </c>
      <c r="B75" s="11" t="s">
        <v>102</v>
      </c>
      <c r="C75" s="12">
        <v>10.653672880007711</v>
      </c>
      <c r="D75" s="12">
        <v>0.21466186770201898</v>
      </c>
      <c r="E75" s="12">
        <v>0.64097937445883002</v>
      </c>
      <c r="F75" s="12">
        <v>2.5096020476164504</v>
      </c>
      <c r="G75" s="12">
        <v>4.0196707192707404</v>
      </c>
      <c r="H75" s="12">
        <v>8.9343833449508896E-3</v>
      </c>
      <c r="I75" s="12">
        <v>1.4069999947534688</v>
      </c>
      <c r="J75" s="12">
        <v>14.080251048868202</v>
      </c>
      <c r="K75" s="12">
        <v>31.094434281074449</v>
      </c>
      <c r="L75" s="12">
        <v>312780.33978223265</v>
      </c>
      <c r="M75" s="12">
        <v>0.15716208528432099</v>
      </c>
      <c r="N75" s="12">
        <v>6.8558496100859498E-2</v>
      </c>
      <c r="O75" s="12">
        <v>213727.32175730841</v>
      </c>
      <c r="P75" s="12">
        <v>2.0390295414372139</v>
      </c>
      <c r="Q75" s="12">
        <v>115977.79196577022</v>
      </c>
      <c r="R75" s="12">
        <v>0.15654123144721491</v>
      </c>
      <c r="S75" s="12">
        <v>550.60414206587711</v>
      </c>
      <c r="T75" s="12">
        <v>103304.73776409523</v>
      </c>
      <c r="U75" s="12">
        <v>133256.49755349013</v>
      </c>
      <c r="V75" s="12">
        <v>8.1234762887325895E-2</v>
      </c>
      <c r="W75" s="12">
        <v>41349.8307937192</v>
      </c>
      <c r="X75" s="12">
        <v>40247.380084083125</v>
      </c>
      <c r="Y75" s="12">
        <v>18.113374557950159</v>
      </c>
      <c r="Z75" s="12">
        <v>2.6860913468810799E-2</v>
      </c>
      <c r="AA75" s="12">
        <v>1.3351546004707083E-2</v>
      </c>
    </row>
    <row r="76" spans="1:27">
      <c r="A76" s="11" t="s">
        <v>29</v>
      </c>
      <c r="B76" s="11" t="s">
        <v>15</v>
      </c>
      <c r="C76" s="12">
        <v>0</v>
      </c>
      <c r="D76" s="12">
        <v>0</v>
      </c>
      <c r="E76" s="12">
        <v>16.167287927872799</v>
      </c>
      <c r="F76" s="12">
        <v>2.53270539266008</v>
      </c>
      <c r="G76" s="12">
        <v>2.9557604716913102</v>
      </c>
      <c r="H76" s="12">
        <v>0.43182612078476201</v>
      </c>
      <c r="I76" s="12">
        <v>0.77852638975486899</v>
      </c>
      <c r="J76" s="12">
        <v>2.04743298508654</v>
      </c>
      <c r="K76" s="12">
        <v>0.30375659855974096</v>
      </c>
      <c r="L76" s="12">
        <v>1.1759526491579742</v>
      </c>
      <c r="M76" s="12">
        <v>0.58301580540279196</v>
      </c>
      <c r="N76" s="12">
        <v>0.26550962632138297</v>
      </c>
      <c r="O76" s="12">
        <v>2.8316994530474529</v>
      </c>
      <c r="P76" s="12">
        <v>0.42433735732785899</v>
      </c>
      <c r="Q76" s="12">
        <v>1.823580605890686</v>
      </c>
      <c r="R76" s="12">
        <v>9.1093286417143107E-2</v>
      </c>
      <c r="S76" s="12">
        <v>0.32634202936171802</v>
      </c>
      <c r="T76" s="12">
        <v>0.6663325532792489</v>
      </c>
      <c r="U76" s="12">
        <v>1.0980789752929441</v>
      </c>
      <c r="V76" s="12">
        <v>0.17199742347747149</v>
      </c>
      <c r="W76" s="12">
        <v>0.38375331794894801</v>
      </c>
      <c r="X76" s="12">
        <v>0.74256027654286194</v>
      </c>
      <c r="Y76" s="12">
        <v>0.11377619566971012</v>
      </c>
      <c r="Z76" s="12">
        <v>9.5242447934887793E-3</v>
      </c>
      <c r="AA76" s="12">
        <v>4.8216495701802302E-3</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222709.6393125898</v>
      </c>
      <c r="D78" s="29">
        <v>399724.66957426892</v>
      </c>
      <c r="E78" s="29">
        <v>332184.32309907884</v>
      </c>
      <c r="F78" s="29">
        <v>536243.86373021093</v>
      </c>
      <c r="G78" s="29">
        <v>136624.66311248278</v>
      </c>
      <c r="H78" s="29">
        <v>1025998.7425991978</v>
      </c>
      <c r="I78" s="29">
        <v>134652.87544825213</v>
      </c>
      <c r="J78" s="29">
        <v>2562.1936882612922</v>
      </c>
      <c r="K78" s="29">
        <v>5.3197085395667418</v>
      </c>
      <c r="L78" s="29">
        <v>263614.8784036166</v>
      </c>
      <c r="M78" s="29">
        <v>86109.32290364636</v>
      </c>
      <c r="N78" s="29">
        <v>220982.57959625818</v>
      </c>
      <c r="O78" s="29">
        <v>71518.224115072342</v>
      </c>
      <c r="P78" s="29">
        <v>64494.756779532217</v>
      </c>
      <c r="Q78" s="29">
        <v>550660.45741933689</v>
      </c>
      <c r="R78" s="29">
        <v>219133.42284364812</v>
      </c>
      <c r="S78" s="29">
        <v>96076.620081566303</v>
      </c>
      <c r="T78" s="29">
        <v>140457.48844859315</v>
      </c>
      <c r="U78" s="29">
        <v>135135.10490441398</v>
      </c>
      <c r="V78" s="29">
        <v>245186.04663904835</v>
      </c>
      <c r="W78" s="29">
        <v>256481.95654999401</v>
      </c>
      <c r="X78" s="29">
        <v>61980.457210282242</v>
      </c>
      <c r="Y78" s="29">
        <v>5466.4870041383747</v>
      </c>
      <c r="Z78" s="29">
        <v>105008.27000798359</v>
      </c>
      <c r="AA78" s="29">
        <v>18625.744681663698</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0.74094039164970005</v>
      </c>
      <c r="E83" s="12">
        <v>4.4387713852772799E-2</v>
      </c>
      <c r="F83" s="12">
        <v>3.4876729828620001E-2</v>
      </c>
      <c r="G83" s="12">
        <v>3.0284690985697998E-2</v>
      </c>
      <c r="H83" s="12">
        <v>3.7772116484404004E-2</v>
      </c>
      <c r="I83" s="12">
        <v>5.2865198789850999E-2</v>
      </c>
      <c r="J83" s="12">
        <v>4.5434759303512498E-2</v>
      </c>
      <c r="K83" s="12">
        <v>6.710588014820161E-2</v>
      </c>
      <c r="L83" s="12">
        <v>6.7057743648847187E-2</v>
      </c>
      <c r="M83" s="12">
        <v>2.7305357666624398E-3</v>
      </c>
      <c r="N83" s="12">
        <v>4.37422368421427E-2</v>
      </c>
      <c r="O83" s="12">
        <v>3.2826122268624996E-2</v>
      </c>
      <c r="P83" s="12">
        <v>9.4948602946242505E-4</v>
      </c>
      <c r="Q83" s="12">
        <v>4.9324392999535498E-2</v>
      </c>
      <c r="R83" s="12">
        <v>9.6152350777675103E-4</v>
      </c>
      <c r="S83" s="12">
        <v>1.5773072578711999E-3</v>
      </c>
      <c r="T83" s="12">
        <v>1.6794104471999998E-4</v>
      </c>
      <c r="U83" s="12">
        <v>1.0859618282786001E-2</v>
      </c>
      <c r="V83" s="12">
        <v>1.3291158269627E-3</v>
      </c>
      <c r="W83" s="12">
        <v>2.3103259242710401E-2</v>
      </c>
      <c r="X83" s="12">
        <v>1.6562036111920801E-2</v>
      </c>
      <c r="Y83" s="12">
        <v>1.6546615980707999E-4</v>
      </c>
      <c r="Z83" s="12">
        <v>3.08717174407568E-4</v>
      </c>
      <c r="AA83" s="12">
        <v>1.11071815445644E-4</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1.9516189566425901</v>
      </c>
      <c r="D85" s="12">
        <v>0.1011015105566324</v>
      </c>
      <c r="E85" s="12">
        <v>9.9605597395726983E-2</v>
      </c>
      <c r="F85" s="12">
        <v>0.11393814700381528</v>
      </c>
      <c r="G85" s="12">
        <v>8.7342113862568599E-2</v>
      </c>
      <c r="H85" s="12">
        <v>8.9182036691548006E-2</v>
      </c>
      <c r="I85" s="12">
        <v>0.11469588153107302</v>
      </c>
      <c r="J85" s="12">
        <v>9.0155860705559809E-2</v>
      </c>
      <c r="K85" s="12">
        <v>0.13124369040916162</v>
      </c>
      <c r="L85" s="12">
        <v>0.26552722118669203</v>
      </c>
      <c r="M85" s="12">
        <v>1.4581936493533799E-2</v>
      </c>
      <c r="N85" s="12">
        <v>4.4301098815646991E-2</v>
      </c>
      <c r="O85" s="12">
        <v>1.51709445958195</v>
      </c>
      <c r="P85" s="12">
        <v>7.8544322985256397E-3</v>
      </c>
      <c r="Q85" s="12">
        <v>8.5125950516367604E-3</v>
      </c>
      <c r="R85" s="12">
        <v>7.2257845005597602E-3</v>
      </c>
      <c r="S85" s="12">
        <v>9.4578663018948708E-3</v>
      </c>
      <c r="T85" s="12">
        <v>2.993928828413325E-2</v>
      </c>
      <c r="U85" s="12">
        <v>0.54365878492972108</v>
      </c>
      <c r="V85" s="12">
        <v>5.541663415239791E-3</v>
      </c>
      <c r="W85" s="12">
        <v>6.5306811050581696E-3</v>
      </c>
      <c r="X85" s="12">
        <v>1.1906880444379231</v>
      </c>
      <c r="Y85" s="12">
        <v>1.9431556426869952E-3</v>
      </c>
      <c r="Z85" s="12">
        <v>1.42300900016338E-3</v>
      </c>
      <c r="AA85" s="12">
        <v>9.0591911816582309E-4</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1109266.7610004721</v>
      </c>
      <c r="D88" s="12">
        <v>3.2022858625312867</v>
      </c>
      <c r="E88" s="12">
        <v>18232.889406994869</v>
      </c>
      <c r="F88" s="12">
        <v>4641.2658075080026</v>
      </c>
      <c r="G88" s="12">
        <v>177716.6910270451</v>
      </c>
      <c r="H88" s="12">
        <v>310087.22981103463</v>
      </c>
      <c r="I88" s="12">
        <v>557921.7251442658</v>
      </c>
      <c r="J88" s="12">
        <v>103476.17402881033</v>
      </c>
      <c r="K88" s="12">
        <v>1310685.1396347396</v>
      </c>
      <c r="L88" s="12">
        <v>220860.69990507484</v>
      </c>
      <c r="M88" s="12">
        <v>0.31495421606413304</v>
      </c>
      <c r="N88" s="12">
        <v>0.15988689969889236</v>
      </c>
      <c r="O88" s="12">
        <v>7.0647745353107416E-2</v>
      </c>
      <c r="P88" s="12">
        <v>0.23608416153603431</v>
      </c>
      <c r="Q88" s="12">
        <v>0.68347448838520208</v>
      </c>
      <c r="R88" s="12">
        <v>0.22883059632014685</v>
      </c>
      <c r="S88" s="12">
        <v>5.5064154967114191E-2</v>
      </c>
      <c r="T88" s="12">
        <v>2.0371893323015672E-2</v>
      </c>
      <c r="U88" s="12">
        <v>6.0761789078141906E-2</v>
      </c>
      <c r="V88" s="12">
        <v>0.44517376372482026</v>
      </c>
      <c r="W88" s="12">
        <v>0.15364311743758471</v>
      </c>
      <c r="X88" s="12">
        <v>18285.103121771685</v>
      </c>
      <c r="Y88" s="12">
        <v>39445.49504454252</v>
      </c>
      <c r="Z88" s="12">
        <v>1638.8215696670004</v>
      </c>
      <c r="AA88" s="12">
        <v>764.54573825716807</v>
      </c>
    </row>
    <row r="89" spans="1:27">
      <c r="A89" s="11" t="s">
        <v>30</v>
      </c>
      <c r="B89" s="11" t="s">
        <v>9</v>
      </c>
      <c r="C89" s="12">
        <v>2.5638576897357725</v>
      </c>
      <c r="D89" s="12">
        <v>1.3351476963916811</v>
      </c>
      <c r="E89" s="12">
        <v>0.64095655206075208</v>
      </c>
      <c r="F89" s="12">
        <v>0.70894024198908578</v>
      </c>
      <c r="G89" s="12">
        <v>3.4736979165768525E-2</v>
      </c>
      <c r="H89" s="12">
        <v>2.0131297951558037E-2</v>
      </c>
      <c r="I89" s="12">
        <v>0.15304952062806346</v>
      </c>
      <c r="J89" s="12">
        <v>1.0761319387207964</v>
      </c>
      <c r="K89" s="12">
        <v>1.0714624978845788</v>
      </c>
      <c r="L89" s="12">
        <v>1.790403738267285</v>
      </c>
      <c r="M89" s="12">
        <v>1.5388963829013972E-2</v>
      </c>
      <c r="N89" s="12">
        <v>38.221225949031052</v>
      </c>
      <c r="O89" s="12">
        <v>0.14077148758825264</v>
      </c>
      <c r="P89" s="12">
        <v>5.0045863255205693E-2</v>
      </c>
      <c r="Q89" s="12">
        <v>52.274068258941924</v>
      </c>
      <c r="R89" s="12">
        <v>0.24884115826171485</v>
      </c>
      <c r="S89" s="12">
        <v>0.23302825959321713</v>
      </c>
      <c r="T89" s="12">
        <v>8.0354471788664974E-3</v>
      </c>
      <c r="U89" s="12">
        <v>5759.6144830628391</v>
      </c>
      <c r="V89" s="12">
        <v>0.27561491418926054</v>
      </c>
      <c r="W89" s="12">
        <v>19055.415282063255</v>
      </c>
      <c r="X89" s="12">
        <v>1530.4583794014188</v>
      </c>
      <c r="Y89" s="12">
        <v>3.3871348092927287E-3</v>
      </c>
      <c r="Z89" s="12">
        <v>1.7191471625521238E-3</v>
      </c>
      <c r="AA89" s="12">
        <v>2.0482036428382689E-3</v>
      </c>
    </row>
    <row r="90" spans="1:27">
      <c r="A90" s="11" t="s">
        <v>30</v>
      </c>
      <c r="B90" s="11" t="s">
        <v>102</v>
      </c>
      <c r="C90" s="12">
        <v>5.1307613820814097</v>
      </c>
      <c r="D90" s="12">
        <v>0.82040974608098705</v>
      </c>
      <c r="E90" s="12">
        <v>1.063261530646767</v>
      </c>
      <c r="F90" s="12">
        <v>0.96108985199983399</v>
      </c>
      <c r="G90" s="12">
        <v>1.1954693865449999</v>
      </c>
      <c r="H90" s="12">
        <v>1.3728059412092399E-2</v>
      </c>
      <c r="I90" s="12">
        <v>1.5216637582322159</v>
      </c>
      <c r="J90" s="12">
        <v>2.4480783137402802</v>
      </c>
      <c r="K90" s="12">
        <v>4.0260270113062697</v>
      </c>
      <c r="L90" s="12">
        <v>2.3267941120820002</v>
      </c>
      <c r="M90" s="12">
        <v>9.3229304341527694E-2</v>
      </c>
      <c r="N90" s="12">
        <v>5.5518821790064808E-2</v>
      </c>
      <c r="O90" s="12">
        <v>0.1626862479625476</v>
      </c>
      <c r="P90" s="12">
        <v>0.20676980650170601</v>
      </c>
      <c r="Q90" s="12">
        <v>2.5624482155369295</v>
      </c>
      <c r="R90" s="12">
        <v>0.1121954423682152</v>
      </c>
      <c r="S90" s="12">
        <v>7.5859624293197592E-2</v>
      </c>
      <c r="T90" s="12">
        <v>7.6658651888505805E-2</v>
      </c>
      <c r="U90" s="12">
        <v>0.47134123813967405</v>
      </c>
      <c r="V90" s="12">
        <v>5.2110369943399806E-2</v>
      </c>
      <c r="W90" s="12">
        <v>0.86321775557105707</v>
      </c>
      <c r="X90" s="12">
        <v>0.61606659916769102</v>
      </c>
      <c r="Y90" s="12">
        <v>3.1694551332399901E-2</v>
      </c>
      <c r="Z90" s="12">
        <v>8.1704425279382611E-2</v>
      </c>
      <c r="AA90" s="12">
        <v>0.16769027944192999</v>
      </c>
    </row>
    <row r="91" spans="1:27">
      <c r="A91" s="11" t="s">
        <v>30</v>
      </c>
      <c r="B91" s="11" t="s">
        <v>15</v>
      </c>
      <c r="C91" s="12">
        <v>0</v>
      </c>
      <c r="D91" s="12">
        <v>0</v>
      </c>
      <c r="E91" s="12">
        <v>15.050675849198589</v>
      </c>
      <c r="F91" s="12">
        <v>2.3381946267517879</v>
      </c>
      <c r="G91" s="12">
        <v>2.1300614471613839</v>
      </c>
      <c r="H91" s="12">
        <v>2.4058139690163451</v>
      </c>
      <c r="I91" s="12">
        <v>9.6253348000005996</v>
      </c>
      <c r="J91" s="12">
        <v>10.66592037202077</v>
      </c>
      <c r="K91" s="12">
        <v>194968.46398566634</v>
      </c>
      <c r="L91" s="12">
        <v>156849.70736958066</v>
      </c>
      <c r="M91" s="12">
        <v>1.1868372256569477</v>
      </c>
      <c r="N91" s="12">
        <v>0.44150679678088189</v>
      </c>
      <c r="O91" s="12">
        <v>143703.96883485129</v>
      </c>
      <c r="P91" s="12">
        <v>0.1333524094478582</v>
      </c>
      <c r="Q91" s="12">
        <v>18525.37054777921</v>
      </c>
      <c r="R91" s="12">
        <v>9.9093236381909505E-2</v>
      </c>
      <c r="S91" s="12">
        <v>7.7069070771063522E-2</v>
      </c>
      <c r="T91" s="12">
        <v>3.3268168983356002E-2</v>
      </c>
      <c r="U91" s="12">
        <v>8.5985393261591325E-2</v>
      </c>
      <c r="V91" s="12">
        <v>5.1250607270023944E-2</v>
      </c>
      <c r="W91" s="12">
        <v>0.10795108781059259</v>
      </c>
      <c r="X91" s="12">
        <v>0.31320460708614584</v>
      </c>
      <c r="Y91" s="12">
        <v>1.3133058065366106E-2</v>
      </c>
      <c r="Z91" s="12">
        <v>1.7637648456686465E-2</v>
      </c>
      <c r="AA91" s="12">
        <v>3.4070261812659978E-2</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1109271.2764771185</v>
      </c>
      <c r="D93" s="29">
        <v>5.3794754611293003</v>
      </c>
      <c r="E93" s="29">
        <v>18233.674356858181</v>
      </c>
      <c r="F93" s="29">
        <v>4642.1235626268235</v>
      </c>
      <c r="G93" s="29">
        <v>177716.84339082913</v>
      </c>
      <c r="H93" s="29">
        <v>310087.37689648574</v>
      </c>
      <c r="I93" s="29">
        <v>557922.04575486679</v>
      </c>
      <c r="J93" s="29">
        <v>103477.38575136906</v>
      </c>
      <c r="K93" s="29">
        <v>1310686.409446808</v>
      </c>
      <c r="L93" s="29">
        <v>220862.82289377795</v>
      </c>
      <c r="M93" s="29">
        <v>0.34765565215334321</v>
      </c>
      <c r="N93" s="29">
        <v>38.469156184387735</v>
      </c>
      <c r="O93" s="29">
        <v>1.761339814791935</v>
      </c>
      <c r="P93" s="29">
        <v>0.2949339431192281</v>
      </c>
      <c r="Q93" s="29">
        <v>53.015379735378296</v>
      </c>
      <c r="R93" s="29">
        <v>0.48585906259019818</v>
      </c>
      <c r="S93" s="29">
        <v>0.29912758812009738</v>
      </c>
      <c r="T93" s="29">
        <v>5.851456983073542E-2</v>
      </c>
      <c r="U93" s="29">
        <v>5760.2297632551299</v>
      </c>
      <c r="V93" s="29">
        <v>0.72765945715628333</v>
      </c>
      <c r="W93" s="29">
        <v>19055.598559121041</v>
      </c>
      <c r="X93" s="29">
        <v>19816.768751253654</v>
      </c>
      <c r="Y93" s="29">
        <v>39445.50054029913</v>
      </c>
      <c r="Z93" s="29">
        <v>1638.8250205403374</v>
      </c>
      <c r="AA93" s="29">
        <v>764.54880345174456</v>
      </c>
    </row>
  </sheetData>
  <sheetProtection algorithmName="SHA-512" hashValue="/F5oJL3AAWIeYuUUSNla2D5O/cYuC+NYo3JHF2//M4deRx9m4XGGePC/xA6AjLEmFUm9eQ6Rk5xkRw3YBokwHg==" saltValue="vH/LZNiBypHq7xxhsCDpVA=="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57E188"/>
  </sheetPr>
  <dimension ref="A1:AA95"/>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129</v>
      </c>
      <c r="B1" s="8"/>
      <c r="C1" s="8"/>
      <c r="D1" s="8"/>
      <c r="E1" s="8"/>
      <c r="F1" s="8"/>
      <c r="G1" s="8"/>
      <c r="H1" s="8"/>
      <c r="I1" s="8"/>
      <c r="J1" s="8"/>
      <c r="K1" s="8"/>
      <c r="L1" s="8"/>
      <c r="M1" s="8"/>
      <c r="N1" s="8"/>
      <c r="O1" s="8"/>
      <c r="P1" s="8"/>
      <c r="Q1" s="8"/>
      <c r="R1" s="8"/>
      <c r="S1" s="8"/>
      <c r="T1" s="8"/>
      <c r="U1" s="8"/>
      <c r="V1" s="8"/>
      <c r="W1" s="8"/>
      <c r="X1" s="8"/>
      <c r="Y1" s="8"/>
      <c r="Z1" s="8"/>
      <c r="AA1" s="8"/>
    </row>
    <row r="2" spans="1:27">
      <c r="A2" s="10" t="s">
        <v>21</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112838.8762538313</v>
      </c>
      <c r="F6" s="12">
        <v>7314.4753128350776</v>
      </c>
      <c r="G6" s="12">
        <v>11280.06657974392</v>
      </c>
      <c r="H6" s="12">
        <v>14115.159383589002</v>
      </c>
      <c r="I6" s="12">
        <v>57551.46587648656</v>
      </c>
      <c r="J6" s="12">
        <v>7175.825516478686</v>
      </c>
      <c r="K6" s="12">
        <v>30607.26274160399</v>
      </c>
      <c r="L6" s="12">
        <v>28625.261023999374</v>
      </c>
      <c r="M6" s="12">
        <v>5.8383353923725974E-4</v>
      </c>
      <c r="N6" s="12">
        <v>1.1673637499143704E-2</v>
      </c>
      <c r="O6" s="12">
        <v>24497.489283125018</v>
      </c>
      <c r="P6" s="12">
        <v>2435.0786110877061</v>
      </c>
      <c r="Q6" s="12">
        <v>1.962127190708593E-4</v>
      </c>
      <c r="R6" s="12">
        <v>23133.99584453227</v>
      </c>
      <c r="S6" s="12">
        <v>7.2275657848533889E-3</v>
      </c>
      <c r="T6" s="12">
        <v>21049.590879778047</v>
      </c>
      <c r="U6" s="12">
        <v>1.1566986342835978E-2</v>
      </c>
      <c r="V6" s="12">
        <v>1.6515351538577287E-4</v>
      </c>
      <c r="W6" s="12">
        <v>8.9876858939461405E-5</v>
      </c>
      <c r="X6" s="12">
        <v>0.12714947192045725</v>
      </c>
      <c r="Y6" s="12">
        <v>5.2579143454880495E-5</v>
      </c>
      <c r="Z6" s="12">
        <v>1.3057340132478383E-4</v>
      </c>
      <c r="AA6" s="12">
        <v>1.9322444920156879E-2</v>
      </c>
    </row>
    <row r="7" spans="1:27">
      <c r="A7" s="11" t="s">
        <v>18</v>
      </c>
      <c r="B7" s="11" t="s">
        <v>11</v>
      </c>
      <c r="C7" s="12">
        <v>0</v>
      </c>
      <c r="D7" s="12">
        <v>0</v>
      </c>
      <c r="E7" s="12">
        <v>50440.354365684354</v>
      </c>
      <c r="F7" s="12">
        <v>6.0608804399666157E-2</v>
      </c>
      <c r="G7" s="12">
        <v>49499.08401821868</v>
      </c>
      <c r="H7" s="12">
        <v>42747.147798033249</v>
      </c>
      <c r="I7" s="12">
        <v>33807.775035326857</v>
      </c>
      <c r="J7" s="12">
        <v>13356.937041769512</v>
      </c>
      <c r="K7" s="12">
        <v>61885.338029999162</v>
      </c>
      <c r="L7" s="12">
        <v>1.3509516732490102E-2</v>
      </c>
      <c r="M7" s="12">
        <v>0.67344632803666804</v>
      </c>
      <c r="N7" s="12">
        <v>3.5028676381785727E-4</v>
      </c>
      <c r="O7" s="12">
        <v>3.0269443192641548E-3</v>
      </c>
      <c r="P7" s="12">
        <v>1.0409901270163389</v>
      </c>
      <c r="Q7" s="12">
        <v>5.8655697738745504E-5</v>
      </c>
      <c r="R7" s="12">
        <v>0.19286081490266799</v>
      </c>
      <c r="S7" s="12">
        <v>4.865211647286447E-3</v>
      </c>
      <c r="T7" s="12">
        <v>1.4444757962446373E-2</v>
      </c>
      <c r="U7" s="12">
        <v>6.6179888803369978E-5</v>
      </c>
      <c r="V7" s="12">
        <v>1.3092484737825579E-4</v>
      </c>
      <c r="W7" s="12">
        <v>1.3489255688613559E-5</v>
      </c>
      <c r="X7" s="12">
        <v>4.2083024286764335E-3</v>
      </c>
      <c r="Y7" s="12">
        <v>5.5838569378346596E-3</v>
      </c>
      <c r="Z7" s="12">
        <v>2.40320477864929E-6</v>
      </c>
      <c r="AA7" s="12">
        <v>0</v>
      </c>
    </row>
    <row r="8" spans="1:27">
      <c r="A8" s="11" t="s">
        <v>18</v>
      </c>
      <c r="B8" s="11" t="s">
        <v>8</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5" t="s">
        <v>98</v>
      </c>
      <c r="B18" s="35"/>
      <c r="C18" s="29">
        <v>0</v>
      </c>
      <c r="D18" s="29">
        <v>0</v>
      </c>
      <c r="E18" s="29">
        <v>163279.23061951564</v>
      </c>
      <c r="F18" s="29">
        <v>7314.5359216394772</v>
      </c>
      <c r="G18" s="29">
        <v>60779.150597962602</v>
      </c>
      <c r="H18" s="29">
        <v>56862.307181622251</v>
      </c>
      <c r="I18" s="29">
        <v>91359.240911813424</v>
      </c>
      <c r="J18" s="29">
        <v>20532.7625582482</v>
      </c>
      <c r="K18" s="29">
        <v>92492.600771603145</v>
      </c>
      <c r="L18" s="29">
        <v>28625.274533516105</v>
      </c>
      <c r="M18" s="29">
        <v>0.67403016157590534</v>
      </c>
      <c r="N18" s="29">
        <v>1.2023924262961562E-2</v>
      </c>
      <c r="O18" s="29">
        <v>24497.492310069338</v>
      </c>
      <c r="P18" s="29">
        <v>2436.1196012147225</v>
      </c>
      <c r="Q18" s="29">
        <v>2.5486841680960479E-4</v>
      </c>
      <c r="R18" s="29">
        <v>23134.188705347173</v>
      </c>
      <c r="S18" s="29">
        <v>1.2092777432139837E-2</v>
      </c>
      <c r="T18" s="29">
        <v>21049.605324536009</v>
      </c>
      <c r="U18" s="29">
        <v>1.1633166231639349E-2</v>
      </c>
      <c r="V18" s="29">
        <v>2.9607836276402863E-4</v>
      </c>
      <c r="W18" s="29">
        <v>1.0336611462807496E-4</v>
      </c>
      <c r="X18" s="29">
        <v>0.13135777434913368</v>
      </c>
      <c r="Y18" s="29">
        <v>5.6364360812895401E-3</v>
      </c>
      <c r="Z18" s="29">
        <v>1.3297660610343313E-4</v>
      </c>
      <c r="AA18" s="29">
        <v>1.9322444920156879E-2</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866.66240962188454</v>
      </c>
      <c r="F21" s="12">
        <v>1362.9159163052027</v>
      </c>
      <c r="G21" s="12">
        <v>8174.1388001986998</v>
      </c>
      <c r="H21" s="12">
        <v>14115.159014477164</v>
      </c>
      <c r="I21" s="12">
        <v>11706.503966871747</v>
      </c>
      <c r="J21" s="12">
        <v>3.888179464953629E-2</v>
      </c>
      <c r="K21" s="12">
        <v>2844.6268447645753</v>
      </c>
      <c r="L21" s="12">
        <v>1304.6344071607791</v>
      </c>
      <c r="M21" s="12">
        <v>1.069635498616512E-5</v>
      </c>
      <c r="N21" s="12">
        <v>1.5044036573660589E-5</v>
      </c>
      <c r="O21" s="12">
        <v>0.13873625198175699</v>
      </c>
      <c r="P21" s="12">
        <v>8.2489965506973799E-5</v>
      </c>
      <c r="Q21" s="12">
        <v>4.7590304113642199E-6</v>
      </c>
      <c r="R21" s="12">
        <v>4533.9089180366664</v>
      </c>
      <c r="S21" s="12">
        <v>6.6938526526934836E-3</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0</v>
      </c>
      <c r="D33" s="29">
        <v>0</v>
      </c>
      <c r="E33" s="29">
        <v>866.66240962188454</v>
      </c>
      <c r="F33" s="29">
        <v>1362.9159163052027</v>
      </c>
      <c r="G33" s="29">
        <v>8174.1388001986998</v>
      </c>
      <c r="H33" s="29">
        <v>14115.159014477164</v>
      </c>
      <c r="I33" s="29">
        <v>11706.503966871747</v>
      </c>
      <c r="J33" s="29">
        <v>3.888179464953629E-2</v>
      </c>
      <c r="K33" s="29">
        <v>2844.6268447645753</v>
      </c>
      <c r="L33" s="29">
        <v>1304.6344071607791</v>
      </c>
      <c r="M33" s="29">
        <v>1.069635498616512E-5</v>
      </c>
      <c r="N33" s="29">
        <v>1.5044036573660589E-5</v>
      </c>
      <c r="O33" s="29">
        <v>0.13873625198175699</v>
      </c>
      <c r="P33" s="29">
        <v>8.2489965506973799E-5</v>
      </c>
      <c r="Q33" s="29">
        <v>4.7590304113642199E-6</v>
      </c>
      <c r="R33" s="29">
        <v>4533.9089180366664</v>
      </c>
      <c r="S33" s="29">
        <v>6.6938526526934836E-3</v>
      </c>
      <c r="T33" s="29">
        <v>0</v>
      </c>
      <c r="U33" s="29">
        <v>0</v>
      </c>
      <c r="V33" s="29">
        <v>0</v>
      </c>
      <c r="W33" s="29">
        <v>0</v>
      </c>
      <c r="X33" s="29">
        <v>0</v>
      </c>
      <c r="Y33" s="29">
        <v>0</v>
      </c>
      <c r="Z33" s="29">
        <v>0</v>
      </c>
      <c r="AA33" s="29">
        <v>0</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111972.21384420941</v>
      </c>
      <c r="F36" s="12">
        <v>5951.5593965298749</v>
      </c>
      <c r="G36" s="12">
        <v>3105.9277795452203</v>
      </c>
      <c r="H36" s="12">
        <v>3.6911183743956386E-4</v>
      </c>
      <c r="I36" s="12">
        <v>45844.961909614809</v>
      </c>
      <c r="J36" s="12">
        <v>7175.7866346840365</v>
      </c>
      <c r="K36" s="12">
        <v>27762.635896839416</v>
      </c>
      <c r="L36" s="12">
        <v>27320.626616838596</v>
      </c>
      <c r="M36" s="12">
        <v>5.7313718425109456E-4</v>
      </c>
      <c r="N36" s="12">
        <v>1.1658593462570043E-2</v>
      </c>
      <c r="O36" s="12">
        <v>24497.350546873036</v>
      </c>
      <c r="P36" s="12">
        <v>2435.0785285977408</v>
      </c>
      <c r="Q36" s="12">
        <v>1.9145368865949508E-4</v>
      </c>
      <c r="R36" s="12">
        <v>18600.086926495605</v>
      </c>
      <c r="S36" s="12">
        <v>5.3371313215990509E-4</v>
      </c>
      <c r="T36" s="12">
        <v>21049.590879778047</v>
      </c>
      <c r="U36" s="12">
        <v>1.1566986342835978E-2</v>
      </c>
      <c r="V36" s="12">
        <v>1.6515351538577287E-4</v>
      </c>
      <c r="W36" s="12">
        <v>8.9876858939461405E-5</v>
      </c>
      <c r="X36" s="12">
        <v>0.12714947192045725</v>
      </c>
      <c r="Y36" s="12">
        <v>5.2579143454880495E-5</v>
      </c>
      <c r="Z36" s="12">
        <v>1.3057340132478383E-4</v>
      </c>
      <c r="AA36" s="12">
        <v>1.9322444920156879E-2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0</v>
      </c>
      <c r="D48" s="29">
        <v>0</v>
      </c>
      <c r="E48" s="29">
        <v>111972.21384420941</v>
      </c>
      <c r="F48" s="29">
        <v>5951.5593965298749</v>
      </c>
      <c r="G48" s="29">
        <v>3105.9277795452203</v>
      </c>
      <c r="H48" s="29">
        <v>3.6911183743956386E-4</v>
      </c>
      <c r="I48" s="29">
        <v>45844.961909614809</v>
      </c>
      <c r="J48" s="29">
        <v>7175.7866346840365</v>
      </c>
      <c r="K48" s="29">
        <v>27762.635896839416</v>
      </c>
      <c r="L48" s="29">
        <v>27320.626616838596</v>
      </c>
      <c r="M48" s="29">
        <v>5.7313718425109456E-4</v>
      </c>
      <c r="N48" s="29">
        <v>1.1658593462570043E-2</v>
      </c>
      <c r="O48" s="29">
        <v>24497.350546873036</v>
      </c>
      <c r="P48" s="29">
        <v>2435.0785285977408</v>
      </c>
      <c r="Q48" s="29">
        <v>1.9145368865949508E-4</v>
      </c>
      <c r="R48" s="29">
        <v>18600.086926495605</v>
      </c>
      <c r="S48" s="29">
        <v>5.3371313215990509E-4</v>
      </c>
      <c r="T48" s="29">
        <v>21049.590879778047</v>
      </c>
      <c r="U48" s="29">
        <v>1.1566986342835978E-2</v>
      </c>
      <c r="V48" s="29">
        <v>1.6515351538577287E-4</v>
      </c>
      <c r="W48" s="29">
        <v>8.9876858939461405E-5</v>
      </c>
      <c r="X48" s="29">
        <v>0.12714947192045725</v>
      </c>
      <c r="Y48" s="29">
        <v>5.2579143454880495E-5</v>
      </c>
      <c r="Z48" s="29">
        <v>1.3057340132478383E-4</v>
      </c>
      <c r="AA48" s="29">
        <v>1.9322444920156879E-2</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50440.354365684354</v>
      </c>
      <c r="F52" s="12">
        <v>6.0608804399666157E-2</v>
      </c>
      <c r="G52" s="12">
        <v>49499.08401821868</v>
      </c>
      <c r="H52" s="12">
        <v>42747.147798033249</v>
      </c>
      <c r="I52" s="12">
        <v>33807.775035326857</v>
      </c>
      <c r="J52" s="12">
        <v>13356.937041769512</v>
      </c>
      <c r="K52" s="12">
        <v>61885.338029999162</v>
      </c>
      <c r="L52" s="12">
        <v>1.3509516732490102E-2</v>
      </c>
      <c r="M52" s="12">
        <v>0.67344632803666804</v>
      </c>
      <c r="N52" s="12">
        <v>3.5028676381785727E-4</v>
      </c>
      <c r="O52" s="12">
        <v>3.0269443192641548E-3</v>
      </c>
      <c r="P52" s="12">
        <v>1.0409901270163389</v>
      </c>
      <c r="Q52" s="12">
        <v>5.8655697738745504E-5</v>
      </c>
      <c r="R52" s="12">
        <v>0.19286081490266799</v>
      </c>
      <c r="S52" s="12">
        <v>4.865211647286447E-3</v>
      </c>
      <c r="T52" s="12">
        <v>1.4444757962446373E-2</v>
      </c>
      <c r="U52" s="12">
        <v>6.6179888803369978E-5</v>
      </c>
      <c r="V52" s="12">
        <v>1.3092484737825579E-4</v>
      </c>
      <c r="W52" s="12">
        <v>1.3489255688613559E-5</v>
      </c>
      <c r="X52" s="12">
        <v>4.2083024286764335E-3</v>
      </c>
      <c r="Y52" s="12">
        <v>5.5838569378346596E-3</v>
      </c>
      <c r="Z52" s="12">
        <v>2.40320477864929E-6</v>
      </c>
      <c r="AA52" s="12">
        <v>0</v>
      </c>
    </row>
    <row r="53" spans="1:27">
      <c r="A53" s="11" t="s">
        <v>28</v>
      </c>
      <c r="B53" s="11" t="s">
        <v>8</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0</v>
      </c>
      <c r="D63" s="29">
        <v>0</v>
      </c>
      <c r="E63" s="29">
        <v>50440.354365684354</v>
      </c>
      <c r="F63" s="29">
        <v>6.0608804399666157E-2</v>
      </c>
      <c r="G63" s="29">
        <v>49499.08401821868</v>
      </c>
      <c r="H63" s="29">
        <v>42747.147798033249</v>
      </c>
      <c r="I63" s="29">
        <v>33807.775035326857</v>
      </c>
      <c r="J63" s="29">
        <v>13356.937041769512</v>
      </c>
      <c r="K63" s="29">
        <v>61885.338029999162</v>
      </c>
      <c r="L63" s="29">
        <v>1.3509516732490102E-2</v>
      </c>
      <c r="M63" s="29">
        <v>0.67344632803666804</v>
      </c>
      <c r="N63" s="29">
        <v>3.5028676381785727E-4</v>
      </c>
      <c r="O63" s="29">
        <v>3.0269443192641548E-3</v>
      </c>
      <c r="P63" s="29">
        <v>1.0409901270163389</v>
      </c>
      <c r="Q63" s="29">
        <v>5.8655697738745504E-5</v>
      </c>
      <c r="R63" s="29">
        <v>0.19286081490266799</v>
      </c>
      <c r="S63" s="29">
        <v>4.865211647286447E-3</v>
      </c>
      <c r="T63" s="29">
        <v>1.4444757962446373E-2</v>
      </c>
      <c r="U63" s="29">
        <v>6.6179888803369978E-5</v>
      </c>
      <c r="V63" s="29">
        <v>1.3092484737825579E-4</v>
      </c>
      <c r="W63" s="29">
        <v>1.3489255688613559E-5</v>
      </c>
      <c r="X63" s="29">
        <v>4.2083024286764335E-3</v>
      </c>
      <c r="Y63" s="29">
        <v>5.5838569378346596E-3</v>
      </c>
      <c r="Z63" s="29">
        <v>2.40320477864929E-6</v>
      </c>
      <c r="AA63" s="29">
        <v>0</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row>
    <row r="95" spans="1:27" collapsed="1"/>
  </sheetData>
  <sheetProtection algorithmName="SHA-512" hashValue="P8bT64QTJSWsec5kf5Ipiy2QhgpJZsACVPCXVAGteST63/ydVbTwEnxV/CZmBDOm+PunuM/Z3L3ai4eLR9arLw==" saltValue="It2E9Ryl/WBRFz7xEkLAWg=="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57E188"/>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130</v>
      </c>
      <c r="B1" s="8"/>
      <c r="C1" s="8"/>
      <c r="D1" s="8"/>
      <c r="E1" s="8"/>
      <c r="F1" s="8"/>
      <c r="G1" s="8"/>
      <c r="H1" s="8"/>
      <c r="I1" s="8"/>
      <c r="J1" s="8"/>
      <c r="K1" s="8"/>
      <c r="L1" s="8"/>
      <c r="M1" s="8"/>
      <c r="N1" s="8"/>
      <c r="O1" s="8"/>
      <c r="P1" s="8"/>
      <c r="Q1" s="8"/>
      <c r="R1" s="8"/>
      <c r="S1" s="8"/>
      <c r="T1" s="8"/>
      <c r="U1" s="8"/>
      <c r="V1" s="8"/>
      <c r="W1" s="8"/>
      <c r="X1" s="8"/>
      <c r="Y1" s="8"/>
      <c r="Z1" s="8"/>
      <c r="AA1" s="8"/>
    </row>
    <row r="2" spans="1:27">
      <c r="A2" s="10" t="s">
        <v>83</v>
      </c>
      <c r="B2" s="7" t="s">
        <v>117</v>
      </c>
    </row>
    <row r="3" spans="1:27">
      <c r="B3" s="7"/>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16</v>
      </c>
      <c r="C6" s="12">
        <v>0.36908993851558936</v>
      </c>
      <c r="D6" s="12">
        <v>9.4425659472412785E-2</v>
      </c>
      <c r="E6" s="12">
        <v>0.30844827121469864</v>
      </c>
      <c r="F6" s="12">
        <v>5.9832241168147095E-2</v>
      </c>
      <c r="G6" s="12">
        <v>1.9939402077588722E-2</v>
      </c>
      <c r="H6" s="12">
        <v>0.11690719610106563</v>
      </c>
      <c r="I6" s="12">
        <v>0.40102036189286044</v>
      </c>
      <c r="J6" s="12">
        <v>0.33566670741108234</v>
      </c>
      <c r="K6" s="12">
        <v>0.11148268867562644</v>
      </c>
      <c r="L6" s="12">
        <v>58844.219287662592</v>
      </c>
      <c r="M6" s="12">
        <v>53604.704510805859</v>
      </c>
      <c r="N6" s="12">
        <v>2.5242933386102093E-2</v>
      </c>
      <c r="O6" s="12">
        <v>1.5042020264049999E-2</v>
      </c>
      <c r="P6" s="12">
        <v>2.7458619089694842E-2</v>
      </c>
      <c r="Q6" s="12">
        <v>0.2644290994064516</v>
      </c>
      <c r="R6" s="12">
        <v>28945.177418755826</v>
      </c>
      <c r="S6" s="12">
        <v>7821.2131652869839</v>
      </c>
      <c r="T6" s="12">
        <v>5.3336408760279674E-2</v>
      </c>
      <c r="U6" s="12">
        <v>4.3781345445467745E-2</v>
      </c>
      <c r="V6" s="12">
        <v>25663.345991836351</v>
      </c>
      <c r="W6" s="12">
        <v>72.592511081370418</v>
      </c>
      <c r="X6" s="12">
        <v>250.95246020678806</v>
      </c>
      <c r="Y6" s="12">
        <v>11840.563072997464</v>
      </c>
      <c r="Z6" s="12">
        <v>23288.59761337145</v>
      </c>
      <c r="AA6" s="12">
        <v>6.7097747278460114</v>
      </c>
    </row>
    <row r="7" spans="1:27">
      <c r="A7" s="11" t="s">
        <v>27</v>
      </c>
      <c r="B7" s="11" t="s">
        <v>16</v>
      </c>
      <c r="C7" s="12">
        <v>998.41124011717022</v>
      </c>
      <c r="D7" s="12">
        <v>6.5271424638810229</v>
      </c>
      <c r="E7" s="12">
        <v>488.85253707985316</v>
      </c>
      <c r="F7" s="12">
        <v>17554.548898173463</v>
      </c>
      <c r="G7" s="12">
        <v>153450.45877986788</v>
      </c>
      <c r="H7" s="12">
        <v>376293.5794721588</v>
      </c>
      <c r="I7" s="12">
        <v>25060.061331094712</v>
      </c>
      <c r="J7" s="12">
        <v>86589.800191117407</v>
      </c>
      <c r="K7" s="12">
        <v>33622.122241840101</v>
      </c>
      <c r="L7" s="12">
        <v>85907.091959462021</v>
      </c>
      <c r="M7" s="12">
        <v>82450.1053227878</v>
      </c>
      <c r="N7" s="12">
        <v>44224.302113726495</v>
      </c>
      <c r="O7" s="12">
        <v>9.3577230952984855E-2</v>
      </c>
      <c r="P7" s="12">
        <v>198766.93408940063</v>
      </c>
      <c r="Q7" s="12">
        <v>686162.5719914597</v>
      </c>
      <c r="R7" s="12">
        <v>40033.519663342144</v>
      </c>
      <c r="S7" s="12">
        <v>122107.30068744654</v>
      </c>
      <c r="T7" s="12">
        <v>146400.22130645163</v>
      </c>
      <c r="U7" s="12">
        <v>103433.6368376684</v>
      </c>
      <c r="V7" s="12">
        <v>211336.4166155149</v>
      </c>
      <c r="W7" s="12">
        <v>98086.857638015048</v>
      </c>
      <c r="X7" s="12">
        <v>1.2680234578889196E-2</v>
      </c>
      <c r="Y7" s="12">
        <v>7709.7396480934922</v>
      </c>
      <c r="Z7" s="12">
        <v>105838.43880119074</v>
      </c>
      <c r="AA7" s="12">
        <v>6415.493696033428</v>
      </c>
    </row>
    <row r="8" spans="1:27">
      <c r="A8" s="11" t="s">
        <v>28</v>
      </c>
      <c r="B8" s="11" t="s">
        <v>16</v>
      </c>
      <c r="C8" s="12">
        <v>0.11827042838209098</v>
      </c>
      <c r="D8" s="12">
        <v>1.465684502860147E-2</v>
      </c>
      <c r="E8" s="12">
        <v>4.7041075647655986E-2</v>
      </c>
      <c r="F8" s="12">
        <v>4.4733488057507383E-2</v>
      </c>
      <c r="G8" s="12">
        <v>0.15153798947995747</v>
      </c>
      <c r="H8" s="12">
        <v>0.10323989426522913</v>
      </c>
      <c r="I8" s="12">
        <v>0.12023411820981292</v>
      </c>
      <c r="J8" s="12">
        <v>7.0000297867924319E-2</v>
      </c>
      <c r="K8" s="12">
        <v>91957.479187224279</v>
      </c>
      <c r="L8" s="12">
        <v>7.1322141031777642E-2</v>
      </c>
      <c r="M8" s="12">
        <v>226020.06590154942</v>
      </c>
      <c r="N8" s="12">
        <v>1.1134731040009361E-2</v>
      </c>
      <c r="O8" s="12">
        <v>1390.6180504933056</v>
      </c>
      <c r="P8" s="12">
        <v>0.10691017724681454</v>
      </c>
      <c r="Q8" s="12">
        <v>20543.657615197462</v>
      </c>
      <c r="R8" s="12">
        <v>9886.1768034999786</v>
      </c>
      <c r="S8" s="12">
        <v>0.10404415682047193</v>
      </c>
      <c r="T8" s="12">
        <v>2.3425049551399929E-2</v>
      </c>
      <c r="U8" s="12">
        <v>20017.202338705742</v>
      </c>
      <c r="V8" s="12">
        <v>31150.226038592027</v>
      </c>
      <c r="W8" s="12">
        <v>7739.1966916727952</v>
      </c>
      <c r="X8" s="12">
        <v>3772.558196994411</v>
      </c>
      <c r="Y8" s="12">
        <v>7426.7859183644632</v>
      </c>
      <c r="Z8" s="12">
        <v>1201.6812006047667</v>
      </c>
      <c r="AA8" s="12">
        <v>253.88889430625858</v>
      </c>
    </row>
    <row r="9" spans="1:27">
      <c r="A9" s="11" t="s">
        <v>29</v>
      </c>
      <c r="B9" s="11" t="s">
        <v>16</v>
      </c>
      <c r="C9" s="12">
        <v>815.52733579425865</v>
      </c>
      <c r="D9" s="12">
        <v>12229.342948679388</v>
      </c>
      <c r="E9" s="12">
        <v>12028.707585018163</v>
      </c>
      <c r="F9" s="12">
        <v>7923.701153811342</v>
      </c>
      <c r="G9" s="12">
        <v>3623.1957574048256</v>
      </c>
      <c r="H9" s="12">
        <v>302.87725733161841</v>
      </c>
      <c r="I9" s="12">
        <v>8.4749921831981112</v>
      </c>
      <c r="J9" s="12">
        <v>8.7239002964509567</v>
      </c>
      <c r="K9" s="12">
        <v>8.6862745178426001E-2</v>
      </c>
      <c r="L9" s="12">
        <v>322.44134447227117</v>
      </c>
      <c r="M9" s="12">
        <v>1074.3307545187413</v>
      </c>
      <c r="N9" s="12">
        <v>0.3112608516653031</v>
      </c>
      <c r="O9" s="12">
        <v>157.2496163022642</v>
      </c>
      <c r="P9" s="12">
        <v>0.16192188908368027</v>
      </c>
      <c r="Q9" s="12">
        <v>84060.499711813129</v>
      </c>
      <c r="R9" s="12">
        <v>4958.4559513877557</v>
      </c>
      <c r="S9" s="12">
        <v>6463.83100192645</v>
      </c>
      <c r="T9" s="12">
        <v>11527.402609723222</v>
      </c>
      <c r="U9" s="12">
        <v>11901.803346554152</v>
      </c>
      <c r="V9" s="12">
        <v>8879.6623199737933</v>
      </c>
      <c r="W9" s="12">
        <v>6241.4446427616231</v>
      </c>
      <c r="X9" s="12">
        <v>3347.9892537757069</v>
      </c>
      <c r="Y9" s="12">
        <v>1160.1732980223076</v>
      </c>
      <c r="Z9" s="12">
        <v>27214.49489622092</v>
      </c>
      <c r="AA9" s="12">
        <v>3167.1478079798153</v>
      </c>
    </row>
    <row r="10" spans="1:27">
      <c r="A10" s="11" t="s">
        <v>30</v>
      </c>
      <c r="B10" s="11" t="s">
        <v>16</v>
      </c>
      <c r="C10" s="12">
        <v>0.16237214938693459</v>
      </c>
      <c r="D10" s="12">
        <v>3.6371421696779364E-2</v>
      </c>
      <c r="E10" s="12">
        <v>4.2638095454049542E-2</v>
      </c>
      <c r="F10" s="12">
        <v>1.497809659263688E-2</v>
      </c>
      <c r="G10" s="12">
        <v>32098.755140960169</v>
      </c>
      <c r="H10" s="12">
        <v>3.724984862788705E-2</v>
      </c>
      <c r="I10" s="12">
        <v>2.13583886918173E-2</v>
      </c>
      <c r="J10" s="12">
        <v>0.44811068579811636</v>
      </c>
      <c r="K10" s="12">
        <v>0.2281178747048217</v>
      </c>
      <c r="L10" s="12">
        <v>7.603725323867204E-2</v>
      </c>
      <c r="M10" s="12">
        <v>2.7867757933752301E-2</v>
      </c>
      <c r="N10" s="12">
        <v>2.0057515022392992E-2</v>
      </c>
      <c r="O10" s="12">
        <v>1.1063712583144522E-2</v>
      </c>
      <c r="P10" s="12">
        <v>1.8665287634243719E-2</v>
      </c>
      <c r="Q10" s="12">
        <v>1.9851117252155392E-2</v>
      </c>
      <c r="R10" s="12">
        <v>1.4296998432125448E-2</v>
      </c>
      <c r="S10" s="12">
        <v>1.0617547674931388E-2</v>
      </c>
      <c r="T10" s="12">
        <v>8.9022150626885E-3</v>
      </c>
      <c r="U10" s="12">
        <v>1.059005042784689E-2</v>
      </c>
      <c r="V10" s="12">
        <v>4.6597804484574255E-2</v>
      </c>
      <c r="W10" s="12">
        <v>1632.8291761114192</v>
      </c>
      <c r="X10" s="12">
        <v>176.00763682236334</v>
      </c>
      <c r="Y10" s="12">
        <v>6763.2672204788614</v>
      </c>
      <c r="Z10" s="12">
        <v>4.8957108587112594E-3</v>
      </c>
      <c r="AA10" s="12">
        <v>8.358323492289212E-3</v>
      </c>
    </row>
    <row r="11" spans="1:27">
      <c r="A11" s="25" t="s">
        <v>18</v>
      </c>
      <c r="B11" s="25" t="s">
        <v>101</v>
      </c>
      <c r="C11" s="29">
        <v>1814.5883084277134</v>
      </c>
      <c r="D11" s="29">
        <v>12236.015545069467</v>
      </c>
      <c r="E11" s="29">
        <v>12517.958249540332</v>
      </c>
      <c r="F11" s="29">
        <v>25478.369595810622</v>
      </c>
      <c r="G11" s="29">
        <v>189172.58115562442</v>
      </c>
      <c r="H11" s="29">
        <v>376596.71412642946</v>
      </c>
      <c r="I11" s="29">
        <v>25069.078936146703</v>
      </c>
      <c r="J11" s="29">
        <v>86599.377869104937</v>
      </c>
      <c r="K11" s="29">
        <v>125580.02789237295</v>
      </c>
      <c r="L11" s="29">
        <v>145073.89995099118</v>
      </c>
      <c r="M11" s="29">
        <v>363149.23435741977</v>
      </c>
      <c r="N11" s="29">
        <v>44224.669809757608</v>
      </c>
      <c r="O11" s="29">
        <v>1547.9873497593701</v>
      </c>
      <c r="P11" s="29">
        <v>198767.2490453737</v>
      </c>
      <c r="Q11" s="29">
        <v>790767.01359868702</v>
      </c>
      <c r="R11" s="29">
        <v>83823.344133984137</v>
      </c>
      <c r="S11" s="29">
        <v>136392.45951636447</v>
      </c>
      <c r="T11" s="29">
        <v>157927.70957984819</v>
      </c>
      <c r="U11" s="29">
        <v>135352.69689432415</v>
      </c>
      <c r="V11" s="29">
        <v>277029.69756372157</v>
      </c>
      <c r="W11" s="29">
        <v>113772.92065964226</v>
      </c>
      <c r="X11" s="29">
        <v>7547.520228033849</v>
      </c>
      <c r="Y11" s="29">
        <v>34900.529157956582</v>
      </c>
      <c r="Z11" s="29">
        <v>157543.21740709874</v>
      </c>
      <c r="AA11" s="29">
        <v>9843.2485313708385</v>
      </c>
    </row>
  </sheetData>
  <sheetProtection algorithmName="SHA-512" hashValue="a61O2nAaFY4kxobyE+39/xH0ZfIh66RU2hfjhZG0PZKdfixrxMQzhX25q28qmwKmHaI2shGzfv2Wm5TjZoIekQ==" saltValue="lVrywCFcBWeDAMbI/pWnB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57E188"/>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131</v>
      </c>
      <c r="B1" s="8"/>
      <c r="C1" s="8"/>
      <c r="D1" s="8"/>
      <c r="E1" s="8"/>
      <c r="F1" s="8"/>
      <c r="G1" s="8"/>
      <c r="H1" s="8"/>
      <c r="I1" s="8"/>
      <c r="J1" s="8"/>
      <c r="K1" s="8"/>
      <c r="L1" s="8"/>
      <c r="M1" s="8"/>
      <c r="N1" s="8"/>
      <c r="O1" s="8"/>
      <c r="P1" s="8"/>
      <c r="Q1" s="8"/>
      <c r="R1" s="8"/>
      <c r="S1" s="8"/>
      <c r="T1" s="8"/>
      <c r="U1" s="8"/>
      <c r="V1" s="8"/>
      <c r="W1" s="8"/>
      <c r="X1" s="8"/>
      <c r="Y1" s="8"/>
      <c r="Z1" s="8"/>
      <c r="AA1" s="8"/>
    </row>
    <row r="2" spans="1:27">
      <c r="A2" s="10" t="s">
        <v>7</v>
      </c>
      <c r="B2" s="7" t="s">
        <v>115</v>
      </c>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7</v>
      </c>
      <c r="C6" s="12">
        <v>5141.797973882999</v>
      </c>
      <c r="D6" s="12">
        <v>67977.436792852997</v>
      </c>
      <c r="E6" s="12">
        <v>164013.67391274305</v>
      </c>
      <c r="F6" s="12">
        <v>841.81966258999989</v>
      </c>
      <c r="G6" s="12">
        <v>4339.629582913999</v>
      </c>
      <c r="H6" s="12">
        <v>141.69075540200001</v>
      </c>
      <c r="I6" s="12">
        <v>2.704754809999999</v>
      </c>
      <c r="J6" s="12">
        <v>208.591424485</v>
      </c>
      <c r="K6" s="12">
        <v>2.7236320599999995</v>
      </c>
      <c r="L6" s="12">
        <v>628.68829761900008</v>
      </c>
      <c r="M6" s="12">
        <v>9138.0983597509985</v>
      </c>
      <c r="N6" s="12">
        <v>1023.4125444750001</v>
      </c>
      <c r="O6" s="12">
        <v>266.28294704599995</v>
      </c>
      <c r="P6" s="12">
        <v>64.415516710000006</v>
      </c>
      <c r="Q6" s="12">
        <v>4924.5612052099996</v>
      </c>
      <c r="R6" s="12">
        <v>2.7950447669999998</v>
      </c>
      <c r="S6" s="12">
        <v>358.65483950399982</v>
      </c>
      <c r="T6" s="12">
        <v>17.870136538000004</v>
      </c>
      <c r="U6" s="12">
        <v>912.81703004199994</v>
      </c>
      <c r="V6" s="12">
        <v>703.52326370700007</v>
      </c>
      <c r="W6" s="12">
        <v>1518.4958678539999</v>
      </c>
      <c r="X6" s="12">
        <v>1347.0016509749998</v>
      </c>
      <c r="Y6" s="12">
        <v>278.27061652800001</v>
      </c>
      <c r="Z6" s="12">
        <v>856.1967952089999</v>
      </c>
      <c r="AA6" s="12">
        <v>518.05671495299987</v>
      </c>
    </row>
    <row r="7" spans="1:27">
      <c r="A7" s="11" t="s">
        <v>27</v>
      </c>
      <c r="B7" s="11" t="s">
        <v>7</v>
      </c>
      <c r="C7" s="12">
        <v>0.33098008999999973</v>
      </c>
      <c r="D7" s="12">
        <v>0.33105146099999994</v>
      </c>
      <c r="E7" s="12">
        <v>7157.1061949999994</v>
      </c>
      <c r="F7" s="12">
        <v>16220.802168</v>
      </c>
      <c r="G7" s="12">
        <v>144.91398432999998</v>
      </c>
      <c r="H7" s="12">
        <v>69568.905479999987</v>
      </c>
      <c r="I7" s="12">
        <v>2614.1540008760003</v>
      </c>
      <c r="J7" s="12">
        <v>15624.485228</v>
      </c>
      <c r="K7" s="12">
        <v>5001.1909710600003</v>
      </c>
      <c r="L7" s="12">
        <v>614.32058136000012</v>
      </c>
      <c r="M7" s="12">
        <v>453.23386799999997</v>
      </c>
      <c r="N7" s="12">
        <v>548.36882621199993</v>
      </c>
      <c r="O7" s="12">
        <v>5209.99055615</v>
      </c>
      <c r="P7" s="12">
        <v>650.33001732799994</v>
      </c>
      <c r="Q7" s="12">
        <v>4356.298603414999</v>
      </c>
      <c r="R7" s="12">
        <v>0.35653357599999996</v>
      </c>
      <c r="S7" s="12">
        <v>2627.5331521840003</v>
      </c>
      <c r="T7" s="12">
        <v>0.37301335600000002</v>
      </c>
      <c r="U7" s="12">
        <v>1946.813094183</v>
      </c>
      <c r="V7" s="12">
        <v>3334.5945124509999</v>
      </c>
      <c r="W7" s="12">
        <v>2093.435036978</v>
      </c>
      <c r="X7" s="12">
        <v>2534.2124537049999</v>
      </c>
      <c r="Y7" s="12">
        <v>254.29318805000003</v>
      </c>
      <c r="Z7" s="12">
        <v>6911.2424295189994</v>
      </c>
      <c r="AA7" s="12">
        <v>0.37948810799999999</v>
      </c>
    </row>
    <row r="8" spans="1:27">
      <c r="A8" s="11" t="s">
        <v>28</v>
      </c>
      <c r="B8" s="11" t="s">
        <v>7</v>
      </c>
      <c r="C8" s="12">
        <v>28841.686162288006</v>
      </c>
      <c r="D8" s="12">
        <v>34315.975299865997</v>
      </c>
      <c r="E8" s="12">
        <v>192.22727419200004</v>
      </c>
      <c r="F8" s="12">
        <v>34203.046835268986</v>
      </c>
      <c r="G8" s="12">
        <v>3413.0344229029997</v>
      </c>
      <c r="H8" s="12">
        <v>33.286840426999994</v>
      </c>
      <c r="I8" s="12">
        <v>14192.699914772003</v>
      </c>
      <c r="J8" s="12">
        <v>5133.697601291</v>
      </c>
      <c r="K8" s="12">
        <v>468.63332524999998</v>
      </c>
      <c r="L8" s="12">
        <v>753.08395825899993</v>
      </c>
      <c r="M8" s="12">
        <v>2695.4518056689999</v>
      </c>
      <c r="N8" s="12">
        <v>159.14016489800002</v>
      </c>
      <c r="O8" s="12">
        <v>3517.6373753339999</v>
      </c>
      <c r="P8" s="12">
        <v>53.670986841000008</v>
      </c>
      <c r="Q8" s="12">
        <v>2236.005686301</v>
      </c>
      <c r="R8" s="12">
        <v>18.46518034</v>
      </c>
      <c r="S8" s="12">
        <v>2248.5545186220002</v>
      </c>
      <c r="T8" s="12">
        <v>1635.4707735240002</v>
      </c>
      <c r="U8" s="12">
        <v>1852.1901306969999</v>
      </c>
      <c r="V8" s="12">
        <v>952.68494517900001</v>
      </c>
      <c r="W8" s="12">
        <v>2329.5034539200001</v>
      </c>
      <c r="X8" s="12">
        <v>3416.8742634339997</v>
      </c>
      <c r="Y8" s="12">
        <v>109.49503092200001</v>
      </c>
      <c r="Z8" s="12">
        <v>4.8904677829999992</v>
      </c>
      <c r="AA8" s="12">
        <v>103.689627761</v>
      </c>
    </row>
    <row r="9" spans="1:27">
      <c r="A9" s="11" t="s">
        <v>29</v>
      </c>
      <c r="B9" s="11" t="s">
        <v>7</v>
      </c>
      <c r="C9" s="12">
        <v>807.50350546999994</v>
      </c>
      <c r="D9" s="12">
        <v>0.38497597999999994</v>
      </c>
      <c r="E9" s="12">
        <v>77.475201939999891</v>
      </c>
      <c r="F9" s="12">
        <v>25.949672364999994</v>
      </c>
      <c r="G9" s="12">
        <v>41.220509359999994</v>
      </c>
      <c r="H9" s="12">
        <v>0.38798362599999997</v>
      </c>
      <c r="I9" s="12">
        <v>0.38282836999999997</v>
      </c>
      <c r="J9" s="12">
        <v>5.3855418879999988</v>
      </c>
      <c r="K9" s="12">
        <v>0.38920976800000001</v>
      </c>
      <c r="L9" s="12">
        <v>162.47898575599982</v>
      </c>
      <c r="M9" s="12">
        <v>0.38916190999999983</v>
      </c>
      <c r="N9" s="12">
        <v>0.40097332499999977</v>
      </c>
      <c r="O9" s="12">
        <v>926.72676193000007</v>
      </c>
      <c r="P9" s="12">
        <v>51.005760707</v>
      </c>
      <c r="Q9" s="12">
        <v>1993.319215768</v>
      </c>
      <c r="R9" s="12">
        <v>0.40462101399999895</v>
      </c>
      <c r="S9" s="12">
        <v>1052.9554645699998</v>
      </c>
      <c r="T9" s="12">
        <v>989.02155352</v>
      </c>
      <c r="U9" s="12">
        <v>645.45689907600001</v>
      </c>
      <c r="V9" s="12">
        <v>129.03392847499998</v>
      </c>
      <c r="W9" s="12">
        <v>1101.9246002350001</v>
      </c>
      <c r="X9" s="12">
        <v>1390.9583424499999</v>
      </c>
      <c r="Y9" s="12">
        <v>294.11192347999997</v>
      </c>
      <c r="Z9" s="12">
        <v>46.586204950000003</v>
      </c>
      <c r="AA9" s="12">
        <v>208.86392246499997</v>
      </c>
    </row>
    <row r="10" spans="1:27">
      <c r="A10" s="11" t="s">
        <v>30</v>
      </c>
      <c r="B10" s="11" t="s">
        <v>7</v>
      </c>
      <c r="C10" s="12">
        <v>0.22789313999999999</v>
      </c>
      <c r="D10" s="12">
        <v>0.22819538</v>
      </c>
      <c r="E10" s="12">
        <v>0.22936657000000002</v>
      </c>
      <c r="F10" s="12">
        <v>0.2299058149999999</v>
      </c>
      <c r="G10" s="12">
        <v>0.23090897999999987</v>
      </c>
      <c r="H10" s="12">
        <v>0.23141701000000001</v>
      </c>
      <c r="I10" s="12">
        <v>12.17141969</v>
      </c>
      <c r="J10" s="12">
        <v>24.76650145</v>
      </c>
      <c r="K10" s="12">
        <v>32.113582059999999</v>
      </c>
      <c r="L10" s="12">
        <v>58.706993974</v>
      </c>
      <c r="M10" s="12">
        <v>0.24452549999999998</v>
      </c>
      <c r="N10" s="12">
        <v>0.25505324400000001</v>
      </c>
      <c r="O10" s="12">
        <v>675.38743210000007</v>
      </c>
      <c r="P10" s="12">
        <v>21.063938799999995</v>
      </c>
      <c r="Q10" s="12">
        <v>335.43941147999999</v>
      </c>
      <c r="R10" s="12">
        <v>0.25254354400000001</v>
      </c>
      <c r="S10" s="12">
        <v>202.48150657999997</v>
      </c>
      <c r="T10" s="12">
        <v>499.33844278999999</v>
      </c>
      <c r="U10" s="12">
        <v>454.26156498</v>
      </c>
      <c r="V10" s="12">
        <v>154.6300057</v>
      </c>
      <c r="W10" s="12">
        <v>461.58290740400003</v>
      </c>
      <c r="X10" s="12">
        <v>640.31123281999999</v>
      </c>
      <c r="Y10" s="12">
        <v>80.596167499999993</v>
      </c>
      <c r="Z10" s="12">
        <v>0.25864319099999999</v>
      </c>
      <c r="AA10" s="12">
        <v>83.299339859999989</v>
      </c>
    </row>
    <row r="11" spans="1:27">
      <c r="A11" s="25" t="s">
        <v>18</v>
      </c>
      <c r="B11" s="25" t="s">
        <v>101</v>
      </c>
      <c r="C11" s="29">
        <v>34791.546514870999</v>
      </c>
      <c r="D11" s="29">
        <v>102294.35631554</v>
      </c>
      <c r="E11" s="29">
        <v>171440.71195044505</v>
      </c>
      <c r="F11" s="29">
        <v>51291.848244038993</v>
      </c>
      <c r="G11" s="29">
        <v>7939.0294084869984</v>
      </c>
      <c r="H11" s="29">
        <v>69744.502476464986</v>
      </c>
      <c r="I11" s="29">
        <v>16822.112918518003</v>
      </c>
      <c r="J11" s="29">
        <v>20996.926297114001</v>
      </c>
      <c r="K11" s="29">
        <v>5505.0507201979999</v>
      </c>
      <c r="L11" s="29">
        <v>2217.2788169679998</v>
      </c>
      <c r="M11" s="29">
        <v>12287.417720829997</v>
      </c>
      <c r="N11" s="29">
        <v>1731.5775621540001</v>
      </c>
      <c r="O11" s="29">
        <v>10596.02507256</v>
      </c>
      <c r="P11" s="29">
        <v>840.48622038600001</v>
      </c>
      <c r="Q11" s="29">
        <v>13845.624122173998</v>
      </c>
      <c r="R11" s="29">
        <v>22.273923241000002</v>
      </c>
      <c r="S11" s="29">
        <v>6490.1794814600007</v>
      </c>
      <c r="T11" s="29">
        <v>3142.073919728</v>
      </c>
      <c r="U11" s="29">
        <v>5811.5387189780004</v>
      </c>
      <c r="V11" s="29">
        <v>5274.4666555120002</v>
      </c>
      <c r="W11" s="29">
        <v>7504.9418663910001</v>
      </c>
      <c r="X11" s="29">
        <v>9329.3579433840005</v>
      </c>
      <c r="Y11" s="29">
        <v>1016.7669264799999</v>
      </c>
      <c r="Z11" s="29">
        <v>7819.1745406519995</v>
      </c>
      <c r="AA11" s="29">
        <v>914.2890931469999</v>
      </c>
    </row>
  </sheetData>
  <sheetProtection algorithmName="SHA-512" hashValue="+ns/kKK/dKdRNXb4uDrpwLznLg/MZnG/mpnw9PTGhgzCfJbSRDyCY91nf96Nmmw4eTBjC+PlF8Btqr698ys6fw==" saltValue="44dyfw3ZXc4p3w3ZPh9Xfg==" spinCount="10000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tabColor rgb="FFFFC000"/>
  </sheetPr>
  <dimension ref="A1:AF157"/>
  <sheetViews>
    <sheetView zoomScale="85" zoomScaleNormal="85" workbookViewId="0"/>
  </sheetViews>
  <sheetFormatPr defaultColWidth="9.1796875" defaultRowHeight="14.5"/>
  <cols>
    <col min="1" max="1" width="16" style="6" customWidth="1"/>
    <col min="2" max="2" width="30.54296875" style="6" customWidth="1"/>
    <col min="3" max="29" width="9.453125" style="6" customWidth="1"/>
    <col min="30" max="30" width="13.81640625" style="6" bestFit="1" customWidth="1"/>
    <col min="31" max="16384" width="9.1796875" style="6"/>
  </cols>
  <sheetData>
    <row r="1" spans="1:32" s="10" customFormat="1" ht="23.25" customHeight="1">
      <c r="A1" s="9" t="s">
        <v>132</v>
      </c>
      <c r="B1" s="8"/>
      <c r="C1" s="8"/>
      <c r="D1" s="8"/>
      <c r="E1" s="8"/>
      <c r="F1" s="8"/>
      <c r="G1" s="8"/>
      <c r="H1" s="8"/>
      <c r="I1" s="8"/>
      <c r="J1" s="8"/>
      <c r="K1" s="8"/>
      <c r="L1" s="8"/>
      <c r="M1" s="8"/>
      <c r="N1" s="8"/>
      <c r="O1" s="8"/>
      <c r="P1" s="8"/>
      <c r="Q1" s="8"/>
      <c r="R1" s="8"/>
      <c r="S1" s="8"/>
      <c r="T1" s="8"/>
      <c r="U1" s="8"/>
      <c r="V1" s="8"/>
      <c r="W1" s="8"/>
      <c r="X1" s="8"/>
      <c r="Y1" s="8"/>
      <c r="Z1" s="8"/>
      <c r="AA1" s="8"/>
    </row>
    <row r="2" spans="1:32" s="10" customFormat="1"/>
    <row r="3" spans="1:32" s="10" customFormat="1">
      <c r="AE3" s="6"/>
      <c r="AF3" s="6"/>
    </row>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D5" s="30"/>
    </row>
    <row r="6" spans="1:32">
      <c r="A6" s="11" t="s">
        <v>18</v>
      </c>
      <c r="B6" s="11" t="s">
        <v>2</v>
      </c>
      <c r="C6" s="12">
        <v>79709.665349999996</v>
      </c>
      <c r="D6" s="12">
        <v>79387.29568000001</v>
      </c>
      <c r="E6" s="12">
        <v>64402.304794731011</v>
      </c>
      <c r="F6" s="12">
        <v>59831.484545225001</v>
      </c>
      <c r="G6" s="12">
        <v>52409.3960773945</v>
      </c>
      <c r="H6" s="12">
        <v>47996.350013012998</v>
      </c>
      <c r="I6" s="12">
        <v>39737.121296634999</v>
      </c>
      <c r="J6" s="12">
        <v>36221.523734942995</v>
      </c>
      <c r="K6" s="12">
        <v>34323.705223946999</v>
      </c>
      <c r="L6" s="12">
        <v>31319.901863054001</v>
      </c>
      <c r="M6" s="12">
        <v>23044.084472324001</v>
      </c>
      <c r="N6" s="12">
        <v>23288.703330914999</v>
      </c>
      <c r="O6" s="12">
        <v>18004.644507705998</v>
      </c>
      <c r="P6" s="12">
        <v>17127.120967175</v>
      </c>
      <c r="Q6" s="12">
        <v>16584.675044887001</v>
      </c>
      <c r="R6" s="12">
        <v>9700.4466842519996</v>
      </c>
      <c r="S6" s="12">
        <v>9986.6679094390001</v>
      </c>
      <c r="T6" s="12">
        <v>0.23679729700000002</v>
      </c>
      <c r="U6" s="12">
        <v>0.21592056099999998</v>
      </c>
      <c r="V6" s="12">
        <v>0.18657515099999999</v>
      </c>
      <c r="W6" s="12">
        <v>0.17611069500000001</v>
      </c>
      <c r="X6" s="12">
        <v>6.8326466500000002E-2</v>
      </c>
      <c r="Y6" s="12">
        <v>5.6059327999999999E-2</v>
      </c>
      <c r="Z6" s="12">
        <v>4.8045030999999995E-2</v>
      </c>
      <c r="AA6" s="12">
        <v>3.6215613000000001E-2</v>
      </c>
      <c r="AD6" s="30"/>
    </row>
    <row r="7" spans="1:32">
      <c r="A7" s="11" t="s">
        <v>18</v>
      </c>
      <c r="B7" s="11" t="s">
        <v>11</v>
      </c>
      <c r="C7" s="12">
        <v>27189.962500000005</v>
      </c>
      <c r="D7" s="12">
        <v>24981.4679</v>
      </c>
      <c r="E7" s="12">
        <v>18259.316499807002</v>
      </c>
      <c r="F7" s="12">
        <v>17001.774907244002</v>
      </c>
      <c r="G7" s="12">
        <v>14101.146744939999</v>
      </c>
      <c r="H7" s="12">
        <v>11651.671783</v>
      </c>
      <c r="I7" s="12">
        <v>8410.8583128499995</v>
      </c>
      <c r="J7" s="12">
        <v>7635.6485349240011</v>
      </c>
      <c r="K7" s="12">
        <v>8.7315028000000017E-2</v>
      </c>
      <c r="L7" s="12">
        <v>8.9273064999999999E-2</v>
      </c>
      <c r="M7" s="12">
        <v>9.0556028999999982E-2</v>
      </c>
      <c r="N7" s="12">
        <v>9.3048006000000003E-2</v>
      </c>
      <c r="O7" s="12">
        <v>8.5105868000000001E-2</v>
      </c>
      <c r="P7" s="12">
        <v>7.7574429499999986E-2</v>
      </c>
      <c r="Q7" s="12">
        <v>7.9992546499999997E-2</v>
      </c>
      <c r="R7" s="12">
        <v>6.5677246500000008E-2</v>
      </c>
      <c r="S7" s="12">
        <v>6.3295908999999997E-2</v>
      </c>
      <c r="T7" s="12">
        <v>6.2690247000000004E-2</v>
      </c>
      <c r="U7" s="12">
        <v>6.1463220499999992E-2</v>
      </c>
      <c r="V7" s="12">
        <v>6.1082217500000001E-2</v>
      </c>
      <c r="W7" s="12">
        <v>6.0799883999999998E-2</v>
      </c>
      <c r="X7" s="12">
        <v>5.3240536400000003E-2</v>
      </c>
      <c r="Y7" s="12">
        <v>1.0386866599999999E-2</v>
      </c>
      <c r="Z7" s="12">
        <v>1.47329148E-2</v>
      </c>
      <c r="AA7" s="12">
        <v>0</v>
      </c>
    </row>
    <row r="8" spans="1:32">
      <c r="A8" s="11" t="s">
        <v>18</v>
      </c>
      <c r="B8" s="11" t="s">
        <v>8</v>
      </c>
      <c r="C8" s="12">
        <v>2012.1131674999999</v>
      </c>
      <c r="D8" s="12">
        <v>1783.7961027940999</v>
      </c>
      <c r="E8" s="12">
        <v>4043.9667685807995</v>
      </c>
      <c r="F8" s="12">
        <v>3707.1268969683001</v>
      </c>
      <c r="G8" s="12">
        <v>3929.0980733619999</v>
      </c>
      <c r="H8" s="12">
        <v>3856.4383908082996</v>
      </c>
      <c r="I8" s="12">
        <v>4940.3703846558001</v>
      </c>
      <c r="J8" s="12">
        <v>4999.3919330945</v>
      </c>
      <c r="K8" s="12">
        <v>5566.8796343785016</v>
      </c>
      <c r="L8" s="12">
        <v>4959.0771824159992</v>
      </c>
      <c r="M8" s="12">
        <v>6804.7218639379989</v>
      </c>
      <c r="N8" s="12">
        <v>7666.3336641426986</v>
      </c>
      <c r="O8" s="12">
        <v>5976.1616590379999</v>
      </c>
      <c r="P8" s="12">
        <v>5488.3288521834002</v>
      </c>
      <c r="Q8" s="12">
        <v>4069.5806236875005</v>
      </c>
      <c r="R8" s="12">
        <v>5403.6226530367994</v>
      </c>
      <c r="S8" s="12">
        <v>4416.5178595410007</v>
      </c>
      <c r="T8" s="12">
        <v>4917.5180923246999</v>
      </c>
      <c r="U8" s="12">
        <v>4487.2522038980005</v>
      </c>
      <c r="V8" s="12">
        <v>5079.2029796086008</v>
      </c>
      <c r="W8" s="12">
        <v>3751.8087845834998</v>
      </c>
      <c r="X8" s="12">
        <v>3138.2018286277003</v>
      </c>
      <c r="Y8" s="12">
        <v>1596.7440794445001</v>
      </c>
      <c r="Z8" s="12">
        <v>1050.0593199416001</v>
      </c>
      <c r="AA8" s="12">
        <v>1036.6126078881998</v>
      </c>
    </row>
    <row r="9" spans="1:32">
      <c r="A9" s="11" t="s">
        <v>18</v>
      </c>
      <c r="B9" s="11" t="s">
        <v>12</v>
      </c>
      <c r="C9" s="12">
        <v>107.969741</v>
      </c>
      <c r="D9" s="12">
        <v>128.458889</v>
      </c>
      <c r="E9" s="12">
        <v>416.40377000000001</v>
      </c>
      <c r="F9" s="12">
        <v>246.03249499999998</v>
      </c>
      <c r="G9" s="12">
        <v>280.58539999999999</v>
      </c>
      <c r="H9" s="12">
        <v>552.10118</v>
      </c>
      <c r="I9" s="12">
        <v>208.61752000000001</v>
      </c>
      <c r="J9" s="12">
        <v>936.19659999999999</v>
      </c>
      <c r="K9" s="12">
        <v>590.22208000000001</v>
      </c>
      <c r="L9" s="12">
        <v>472.36043000000001</v>
      </c>
      <c r="M9" s="12">
        <v>473.99900000000002</v>
      </c>
      <c r="N9" s="12">
        <v>1154.1292100000001</v>
      </c>
      <c r="O9" s="12">
        <v>329.60883000000001</v>
      </c>
      <c r="P9" s="12">
        <v>440.02386000000001</v>
      </c>
      <c r="Q9" s="12">
        <v>541.64702999999997</v>
      </c>
      <c r="R9" s="12">
        <v>676.53869999999995</v>
      </c>
      <c r="S9" s="12">
        <v>0</v>
      </c>
      <c r="T9" s="12">
        <v>0</v>
      </c>
      <c r="U9" s="12">
        <v>0</v>
      </c>
      <c r="V9" s="12">
        <v>0</v>
      </c>
      <c r="W9" s="12">
        <v>0</v>
      </c>
      <c r="X9" s="12">
        <v>0</v>
      </c>
      <c r="Y9" s="12">
        <v>0</v>
      </c>
      <c r="Z9" s="12">
        <v>0</v>
      </c>
      <c r="AA9" s="12">
        <v>0</v>
      </c>
    </row>
    <row r="10" spans="1:32">
      <c r="A10" s="11" t="s">
        <v>18</v>
      </c>
      <c r="B10" s="11" t="s">
        <v>5</v>
      </c>
      <c r="C10" s="12">
        <v>195.10115528159002</v>
      </c>
      <c r="D10" s="12">
        <v>207.77280975167002</v>
      </c>
      <c r="E10" s="12">
        <v>438.58161911809998</v>
      </c>
      <c r="F10" s="12">
        <v>329.85334138713</v>
      </c>
      <c r="G10" s="12">
        <v>427.41476034415001</v>
      </c>
      <c r="H10" s="12">
        <v>599.79060600192986</v>
      </c>
      <c r="I10" s="12">
        <v>354.81939729480001</v>
      </c>
      <c r="J10" s="12">
        <v>783.67793366545004</v>
      </c>
      <c r="K10" s="12">
        <v>750.00185403344005</v>
      </c>
      <c r="L10" s="12">
        <v>749.19804367339998</v>
      </c>
      <c r="M10" s="12">
        <v>1223.47179719785</v>
      </c>
      <c r="N10" s="12">
        <v>2418.4407592971997</v>
      </c>
      <c r="O10" s="12">
        <v>1787.2739018990999</v>
      </c>
      <c r="P10" s="12">
        <v>2466.21357943353</v>
      </c>
      <c r="Q10" s="12">
        <v>2600.5255104447001</v>
      </c>
      <c r="R10" s="12">
        <v>4284.2582213972701</v>
      </c>
      <c r="S10" s="12">
        <v>6063.2862924666997</v>
      </c>
      <c r="T10" s="12">
        <v>11182.567682978301</v>
      </c>
      <c r="U10" s="12">
        <v>6359.4928709330998</v>
      </c>
      <c r="V10" s="12">
        <v>8214.71473293694</v>
      </c>
      <c r="W10" s="12">
        <v>13225.473597820899</v>
      </c>
      <c r="X10" s="12">
        <v>8779.1957519179996</v>
      </c>
      <c r="Y10" s="12">
        <v>10884.4242143765</v>
      </c>
      <c r="Z10" s="12">
        <v>13891.397130448458</v>
      </c>
      <c r="AA10" s="12">
        <v>12505.81852403536</v>
      </c>
    </row>
    <row r="11" spans="1:32">
      <c r="A11" s="11" t="s">
        <v>18</v>
      </c>
      <c r="B11" s="11" t="s">
        <v>3</v>
      </c>
      <c r="C11" s="12">
        <v>15227.991913</v>
      </c>
      <c r="D11" s="12">
        <v>16365.108550000001</v>
      </c>
      <c r="E11" s="12">
        <v>16817.670725000004</v>
      </c>
      <c r="F11" s="12">
        <v>15834.855019999999</v>
      </c>
      <c r="G11" s="12">
        <v>14030.702399999998</v>
      </c>
      <c r="H11" s="12">
        <v>16536.223008000001</v>
      </c>
      <c r="I11" s="12">
        <v>18099.402179999997</v>
      </c>
      <c r="J11" s="12">
        <v>17216.410739999999</v>
      </c>
      <c r="K11" s="12">
        <v>16633.956419999999</v>
      </c>
      <c r="L11" s="12">
        <v>15511.432794</v>
      </c>
      <c r="M11" s="12">
        <v>17008.824725999999</v>
      </c>
      <c r="N11" s="12">
        <v>17360.068545000002</v>
      </c>
      <c r="O11" s="12">
        <v>15930.798481999998</v>
      </c>
      <c r="P11" s="12">
        <v>14559.399814999999</v>
      </c>
      <c r="Q11" s="12">
        <v>17161.807129999997</v>
      </c>
      <c r="R11" s="12">
        <v>15811.766906000001</v>
      </c>
      <c r="S11" s="12">
        <v>14690.113155000001</v>
      </c>
      <c r="T11" s="12">
        <v>14794.016500000002</v>
      </c>
      <c r="U11" s="12">
        <v>14059.469004999999</v>
      </c>
      <c r="V11" s="12">
        <v>15736.990516</v>
      </c>
      <c r="W11" s="12">
        <v>16141.573025</v>
      </c>
      <c r="X11" s="12">
        <v>14609.683104</v>
      </c>
      <c r="Y11" s="12">
        <v>14432.525169</v>
      </c>
      <c r="Z11" s="12">
        <v>18202.066700000003</v>
      </c>
      <c r="AA11" s="12">
        <v>17478.349405000001</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39152.914509118869</v>
      </c>
      <c r="D13" s="12">
        <v>41159.919332068122</v>
      </c>
      <c r="E13" s="12">
        <v>60469.164798667553</v>
      </c>
      <c r="F13" s="12">
        <v>67193.867053486159</v>
      </c>
      <c r="G13" s="12">
        <v>80719.682645630586</v>
      </c>
      <c r="H13" s="12">
        <v>91146.34426044357</v>
      </c>
      <c r="I13" s="12">
        <v>97189.825543464103</v>
      </c>
      <c r="J13" s="12">
        <v>99238.317358057306</v>
      </c>
      <c r="K13" s="12">
        <v>110902.70486287531</v>
      </c>
      <c r="L13" s="12">
        <v>113831.2707893086</v>
      </c>
      <c r="M13" s="12">
        <v>121210.67566485979</v>
      </c>
      <c r="N13" s="12">
        <v>119367.81233474697</v>
      </c>
      <c r="O13" s="12">
        <v>129653.10463730253</v>
      </c>
      <c r="P13" s="12">
        <v>135206.56809271709</v>
      </c>
      <c r="Q13" s="12">
        <v>145440.73218078091</v>
      </c>
      <c r="R13" s="12">
        <v>144173.8086639122</v>
      </c>
      <c r="S13" s="12">
        <v>141030.15034370418</v>
      </c>
      <c r="T13" s="12">
        <v>142272.50179009989</v>
      </c>
      <c r="U13" s="12">
        <v>140335.224369023</v>
      </c>
      <c r="V13" s="12">
        <v>145742.98738940619</v>
      </c>
      <c r="W13" s="12">
        <v>144276.18558520961</v>
      </c>
      <c r="X13" s="12">
        <v>147038.44867269092</v>
      </c>
      <c r="Y13" s="12">
        <v>151030.29158340232</v>
      </c>
      <c r="Z13" s="12">
        <v>169923.25531328571</v>
      </c>
      <c r="AA13" s="12">
        <v>172493.95844314899</v>
      </c>
    </row>
    <row r="14" spans="1:32">
      <c r="A14" s="11" t="s">
        <v>18</v>
      </c>
      <c r="B14" s="11" t="s">
        <v>9</v>
      </c>
      <c r="C14" s="12">
        <v>20533.590761225852</v>
      </c>
      <c r="D14" s="12">
        <v>19868.960180816801</v>
      </c>
      <c r="E14" s="12">
        <v>22379.969573041803</v>
      </c>
      <c r="F14" s="12">
        <v>22541.116317615197</v>
      </c>
      <c r="G14" s="12">
        <v>22405.947055090801</v>
      </c>
      <c r="H14" s="12">
        <v>21426.914479921204</v>
      </c>
      <c r="I14" s="12">
        <v>24163.618663639303</v>
      </c>
      <c r="J14" s="12">
        <v>27788.164542689701</v>
      </c>
      <c r="K14" s="12">
        <v>30523.756152184593</v>
      </c>
      <c r="L14" s="12">
        <v>35534.9304162728</v>
      </c>
      <c r="M14" s="12">
        <v>38595.975053255002</v>
      </c>
      <c r="N14" s="12">
        <v>42153.763049625901</v>
      </c>
      <c r="O14" s="12">
        <v>44104.492865791297</v>
      </c>
      <c r="P14" s="12">
        <v>45879.384895249394</v>
      </c>
      <c r="Q14" s="12">
        <v>48559.898473076093</v>
      </c>
      <c r="R14" s="12">
        <v>57054.344536610501</v>
      </c>
      <c r="S14" s="12">
        <v>69599.500554403596</v>
      </c>
      <c r="T14" s="12">
        <v>77387.528854696997</v>
      </c>
      <c r="U14" s="12">
        <v>91714.208610724498</v>
      </c>
      <c r="V14" s="12">
        <v>107291.90803878798</v>
      </c>
      <c r="W14" s="12">
        <v>114140.73765574199</v>
      </c>
      <c r="X14" s="12">
        <v>115520.595085576</v>
      </c>
      <c r="Y14" s="12">
        <v>117309.48259105001</v>
      </c>
      <c r="Z14" s="12">
        <v>111341.74988488402</v>
      </c>
      <c r="AA14" s="12">
        <v>114313.94660313148</v>
      </c>
    </row>
    <row r="15" spans="1:32">
      <c r="A15" s="11" t="s">
        <v>18</v>
      </c>
      <c r="B15" s="11" t="s">
        <v>102</v>
      </c>
      <c r="C15" s="12">
        <v>421.34599706329999</v>
      </c>
      <c r="D15" s="12">
        <v>429.19043895919998</v>
      </c>
      <c r="E15" s="12">
        <v>2014.6554780433999</v>
      </c>
      <c r="F15" s="12">
        <v>2306.0209012591999</v>
      </c>
      <c r="G15" s="12">
        <v>2965.8057853104997</v>
      </c>
      <c r="H15" s="12">
        <v>4744.5393510125004</v>
      </c>
      <c r="I15" s="12">
        <v>5381.5842515549994</v>
      </c>
      <c r="J15" s="12">
        <v>7052.7039190080004</v>
      </c>
      <c r="K15" s="12">
        <v>7407.4566001150006</v>
      </c>
      <c r="L15" s="12">
        <v>12302.52709424</v>
      </c>
      <c r="M15" s="12">
        <v>12360.625596113001</v>
      </c>
      <c r="N15" s="12">
        <v>12848.953645663001</v>
      </c>
      <c r="O15" s="12">
        <v>16414.063415779001</v>
      </c>
      <c r="P15" s="12">
        <v>16556.596213662004</v>
      </c>
      <c r="Q15" s="12">
        <v>16666.886060132001</v>
      </c>
      <c r="R15" s="12">
        <v>17494.054742050001</v>
      </c>
      <c r="S15" s="12">
        <v>21556.021428811997</v>
      </c>
      <c r="T15" s="12">
        <v>21933.375797856999</v>
      </c>
      <c r="U15" s="12">
        <v>32423.848526135</v>
      </c>
      <c r="V15" s="12">
        <v>35908.139244296006</v>
      </c>
      <c r="W15" s="12">
        <v>36257.881330001001</v>
      </c>
      <c r="X15" s="12">
        <v>38946.473081653996</v>
      </c>
      <c r="Y15" s="12">
        <v>38768.691554443998</v>
      </c>
      <c r="Z15" s="12">
        <v>34196.169303160001</v>
      </c>
      <c r="AA15" s="12">
        <v>33799.051520679997</v>
      </c>
      <c r="AE15" s="10"/>
      <c r="AF15" s="10"/>
    </row>
    <row r="16" spans="1:32">
      <c r="A16" s="11" t="s">
        <v>18</v>
      </c>
      <c r="B16" s="11" t="s">
        <v>15</v>
      </c>
      <c r="C16" s="12">
        <v>677.00655500000005</v>
      </c>
      <c r="D16" s="12">
        <v>828.97407699999997</v>
      </c>
      <c r="E16" s="12">
        <v>1913.7935980796999</v>
      </c>
      <c r="F16" s="12">
        <v>2639.8598529693008</v>
      </c>
      <c r="G16" s="12">
        <v>3177.1088961526998</v>
      </c>
      <c r="H16" s="12">
        <v>4288.1113292440004</v>
      </c>
      <c r="I16" s="12">
        <v>4821.6661076715009</v>
      </c>
      <c r="J16" s="12">
        <v>5724.9854033742986</v>
      </c>
      <c r="K16" s="12">
        <v>6456.8124325030003</v>
      </c>
      <c r="L16" s="12">
        <v>6539.3921515749998</v>
      </c>
      <c r="M16" s="12">
        <v>7105.3576596009998</v>
      </c>
      <c r="N16" s="12">
        <v>7135.4402489100003</v>
      </c>
      <c r="O16" s="12">
        <v>7578.4846270990001</v>
      </c>
      <c r="P16" s="12">
        <v>8002.8902474990009</v>
      </c>
      <c r="Q16" s="12">
        <v>9726.9535902850002</v>
      </c>
      <c r="R16" s="12">
        <v>10167.780458320001</v>
      </c>
      <c r="S16" s="12">
        <v>11167.729433510998</v>
      </c>
      <c r="T16" s="12">
        <v>10951.070017631997</v>
      </c>
      <c r="U16" s="12">
        <v>10823.547134388002</v>
      </c>
      <c r="V16" s="12">
        <v>10829.493639205999</v>
      </c>
      <c r="W16" s="12">
        <v>10217.954646715001</v>
      </c>
      <c r="X16" s="12">
        <v>10731.437457208001</v>
      </c>
      <c r="Y16" s="12">
        <v>10365.334098068</v>
      </c>
      <c r="Z16" s="12">
        <v>11223.343056156</v>
      </c>
      <c r="AA16" s="12">
        <v>10065.975439430998</v>
      </c>
      <c r="AE16" s="10"/>
      <c r="AF16" s="10"/>
    </row>
    <row r="17" spans="1:32">
      <c r="A17" s="11" t="s">
        <v>18</v>
      </c>
      <c r="B17" s="11" t="s">
        <v>17</v>
      </c>
      <c r="C17" s="12">
        <v>96.13868672000001</v>
      </c>
      <c r="D17" s="12">
        <v>154.91193373000002</v>
      </c>
      <c r="E17" s="12">
        <v>244.44972211999999</v>
      </c>
      <c r="F17" s="12">
        <v>346.93784899999997</v>
      </c>
      <c r="G17" s="12">
        <v>479.60990563000007</v>
      </c>
      <c r="H17" s="12">
        <v>590.58628945000009</v>
      </c>
      <c r="I17" s="12">
        <v>783.37684709999996</v>
      </c>
      <c r="J17" s="12">
        <v>930.18888029999994</v>
      </c>
      <c r="K17" s="12">
        <v>1172.8038180999999</v>
      </c>
      <c r="L17" s="12">
        <v>1423.9895647000001</v>
      </c>
      <c r="M17" s="12">
        <v>1725.3746093</v>
      </c>
      <c r="N17" s="12">
        <v>1946.9604934999998</v>
      </c>
      <c r="O17" s="12">
        <v>2341.1456272</v>
      </c>
      <c r="P17" s="12">
        <v>2707.0289094999998</v>
      </c>
      <c r="Q17" s="12">
        <v>2960.7479531999998</v>
      </c>
      <c r="R17" s="12">
        <v>3352.0079499000003</v>
      </c>
      <c r="S17" s="12">
        <v>3746.0361626999997</v>
      </c>
      <c r="T17" s="12">
        <v>4019.1106350999999</v>
      </c>
      <c r="U17" s="12">
        <v>4503.1641730000001</v>
      </c>
      <c r="V17" s="12">
        <v>4882.1855357000004</v>
      </c>
      <c r="W17" s="12">
        <v>5077.1868094999991</v>
      </c>
      <c r="X17" s="12">
        <v>5490.063581299999</v>
      </c>
      <c r="Y17" s="12">
        <v>5922.3973360999998</v>
      </c>
      <c r="Z17" s="12">
        <v>6028.9219510000003</v>
      </c>
      <c r="AA17" s="12">
        <v>6308.8192420000005</v>
      </c>
      <c r="AE17" s="10"/>
      <c r="AF17" s="10"/>
    </row>
    <row r="18" spans="1:32">
      <c r="A18" s="35" t="s">
        <v>98</v>
      </c>
      <c r="B18" s="35"/>
      <c r="C18" s="29">
        <v>184129.3090971263</v>
      </c>
      <c r="D18" s="29">
        <v>183882.77944443069</v>
      </c>
      <c r="E18" s="29">
        <v>187227.37854894626</v>
      </c>
      <c r="F18" s="29">
        <v>186686.1105769258</v>
      </c>
      <c r="G18" s="29">
        <v>188303.97315676202</v>
      </c>
      <c r="H18" s="29">
        <v>193765.83372118798</v>
      </c>
      <c r="I18" s="29">
        <v>193104.633298539</v>
      </c>
      <c r="J18" s="29">
        <v>194819.33137737395</v>
      </c>
      <c r="K18" s="29">
        <v>199291.31354244685</v>
      </c>
      <c r="L18" s="29">
        <v>202378.26079178983</v>
      </c>
      <c r="M18" s="29">
        <v>208361.84313360366</v>
      </c>
      <c r="N18" s="29">
        <v>213409.34394173376</v>
      </c>
      <c r="O18" s="29">
        <v>215786.16998960491</v>
      </c>
      <c r="P18" s="29">
        <v>221167.1176361879</v>
      </c>
      <c r="Q18" s="29">
        <v>234958.94598542267</v>
      </c>
      <c r="R18" s="29">
        <v>237104.85204245526</v>
      </c>
      <c r="S18" s="29">
        <v>245786.29941046349</v>
      </c>
      <c r="T18" s="29">
        <v>250554.43240764388</v>
      </c>
      <c r="U18" s="29">
        <v>256955.92444336007</v>
      </c>
      <c r="V18" s="29">
        <v>282066.05131410819</v>
      </c>
      <c r="W18" s="29">
        <v>291536.015558935</v>
      </c>
      <c r="X18" s="29">
        <v>289086.24600981548</v>
      </c>
      <c r="Y18" s="29">
        <v>295253.53408346791</v>
      </c>
      <c r="Z18" s="29">
        <v>314408.59112650563</v>
      </c>
      <c r="AA18" s="29">
        <v>317828.72179881705</v>
      </c>
      <c r="AB18" s="10"/>
      <c r="AC18" s="10"/>
      <c r="AD18" s="10"/>
      <c r="AE18" s="10"/>
      <c r="AF18" s="10"/>
    </row>
    <row r="19" spans="1:32">
      <c r="AB19" s="10"/>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B20" s="10"/>
      <c r="AC20" s="10"/>
      <c r="AD20" s="10"/>
      <c r="AE20" s="10"/>
      <c r="AF20" s="10"/>
    </row>
    <row r="21" spans="1:32">
      <c r="A21" s="11" t="s">
        <v>26</v>
      </c>
      <c r="B21" s="11" t="s">
        <v>2</v>
      </c>
      <c r="C21" s="12">
        <v>39394.286</v>
      </c>
      <c r="D21" s="12">
        <v>38609.552300000003</v>
      </c>
      <c r="E21" s="12">
        <v>30970.375760000003</v>
      </c>
      <c r="F21" s="12">
        <v>29007.680199999999</v>
      </c>
      <c r="G21" s="12">
        <v>23491.252037270002</v>
      </c>
      <c r="H21" s="12">
        <v>20032.432922888001</v>
      </c>
      <c r="I21" s="12">
        <v>17525.715049293001</v>
      </c>
      <c r="J21" s="12">
        <v>15545.470777342998</v>
      </c>
      <c r="K21" s="12">
        <v>15933.858190755001</v>
      </c>
      <c r="L21" s="12">
        <v>15177.953762134999</v>
      </c>
      <c r="M21" s="12">
        <v>7323.3246999999992</v>
      </c>
      <c r="N21" s="12">
        <v>7555.5449000000008</v>
      </c>
      <c r="O21" s="12">
        <v>6693.8127999999997</v>
      </c>
      <c r="P21" s="12">
        <v>5786.4636</v>
      </c>
      <c r="Q21" s="12">
        <v>6440.5499999999993</v>
      </c>
      <c r="R21" s="12">
        <v>3402.131304434</v>
      </c>
      <c r="S21" s="12">
        <v>3271.1595885090001</v>
      </c>
      <c r="T21" s="12">
        <v>0</v>
      </c>
      <c r="U21" s="12">
        <v>0</v>
      </c>
      <c r="V21" s="12">
        <v>0</v>
      </c>
      <c r="W21" s="12">
        <v>0</v>
      </c>
      <c r="X21" s="12">
        <v>0</v>
      </c>
      <c r="Y21" s="12">
        <v>0</v>
      </c>
      <c r="Z21" s="12">
        <v>0</v>
      </c>
      <c r="AA21" s="12">
        <v>0</v>
      </c>
      <c r="AB21" s="10"/>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18.985548000000001</v>
      </c>
      <c r="D23" s="12">
        <v>25.163078113000001</v>
      </c>
      <c r="E23" s="12">
        <v>670.08782680360002</v>
      </c>
      <c r="F23" s="12">
        <v>549.00649168220002</v>
      </c>
      <c r="G23" s="12">
        <v>550.58129322169998</v>
      </c>
      <c r="H23" s="12">
        <v>539.14990231499996</v>
      </c>
      <c r="I23" s="12">
        <v>834.714112387</v>
      </c>
      <c r="J23" s="12">
        <v>899.71838554800001</v>
      </c>
      <c r="K23" s="12">
        <v>1069.5623261962</v>
      </c>
      <c r="L23" s="12">
        <v>801.9597733306</v>
      </c>
      <c r="M23" s="12">
        <v>1346.872564384</v>
      </c>
      <c r="N23" s="12">
        <v>1579.8479819839999</v>
      </c>
      <c r="O23" s="12">
        <v>977.93609741</v>
      </c>
      <c r="P23" s="12">
        <v>1062.053474848</v>
      </c>
      <c r="Q23" s="12">
        <v>1067.8913322440001</v>
      </c>
      <c r="R23" s="12">
        <v>1537.959041628</v>
      </c>
      <c r="S23" s="12">
        <v>1312.304726587</v>
      </c>
      <c r="T23" s="12">
        <v>1323.2461231675002</v>
      </c>
      <c r="U23" s="12">
        <v>1186.181399647</v>
      </c>
      <c r="V23" s="12">
        <v>1479.979706175</v>
      </c>
      <c r="W23" s="12">
        <v>1.4903624000000001E-2</v>
      </c>
      <c r="X23" s="12">
        <v>1.4136048999999999E-2</v>
      </c>
      <c r="Y23" s="12">
        <v>1.4386749000000001E-2</v>
      </c>
      <c r="Z23" s="12">
        <v>1.6727197999999999E-2</v>
      </c>
      <c r="AA23" s="12">
        <v>1.6653056999999999E-2</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6.3333312521300007</v>
      </c>
      <c r="D25" s="12">
        <v>8.0272459716700002</v>
      </c>
      <c r="E25" s="12">
        <v>47.565062944100006</v>
      </c>
      <c r="F25" s="12">
        <v>38.797714198199998</v>
      </c>
      <c r="G25" s="12">
        <v>19.404028807000003</v>
      </c>
      <c r="H25" s="12">
        <v>8.7860190188600011</v>
      </c>
      <c r="I25" s="12">
        <v>1.3145571947999997</v>
      </c>
      <c r="J25" s="12">
        <v>38.088884607640004</v>
      </c>
      <c r="K25" s="12">
        <v>12.0681070497</v>
      </c>
      <c r="L25" s="12">
        <v>58.618165720300006</v>
      </c>
      <c r="M25" s="12">
        <v>147.20921468609995</v>
      </c>
      <c r="N25" s="12">
        <v>558.30712953160003</v>
      </c>
      <c r="O25" s="12">
        <v>334.29296495890003</v>
      </c>
      <c r="P25" s="12">
        <v>573.58275063250005</v>
      </c>
      <c r="Q25" s="12">
        <v>283.25695616429999</v>
      </c>
      <c r="R25" s="12">
        <v>941.15084201059994</v>
      </c>
      <c r="S25" s="12">
        <v>1367.4518080930002</v>
      </c>
      <c r="T25" s="12">
        <v>3489.2170481875</v>
      </c>
      <c r="U25" s="12">
        <v>1529.9387528530001</v>
      </c>
      <c r="V25" s="12">
        <v>1808.3266931449998</v>
      </c>
      <c r="W25" s="12">
        <v>4165.8453044259995</v>
      </c>
      <c r="X25" s="12">
        <v>2083.6421710539998</v>
      </c>
      <c r="Y25" s="12">
        <v>2665.32839582</v>
      </c>
      <c r="Z25" s="12">
        <v>3056.231549355</v>
      </c>
      <c r="AA25" s="12">
        <v>3176.4395199599999</v>
      </c>
    </row>
    <row r="26" spans="1:32" s="10" customFormat="1">
      <c r="A26" s="11" t="s">
        <v>26</v>
      </c>
      <c r="B26" s="11" t="s">
        <v>3</v>
      </c>
      <c r="C26" s="12">
        <v>2206.3731900000002</v>
      </c>
      <c r="D26" s="12">
        <v>2798.0506099999998</v>
      </c>
      <c r="E26" s="12">
        <v>3147.4424499999996</v>
      </c>
      <c r="F26" s="12">
        <v>2962.1815299999998</v>
      </c>
      <c r="G26" s="12">
        <v>2533.4533999999999</v>
      </c>
      <c r="H26" s="12">
        <v>3636.6306600000003</v>
      </c>
      <c r="I26" s="12">
        <v>3122.9929940000002</v>
      </c>
      <c r="J26" s="12">
        <v>2997.5919699999995</v>
      </c>
      <c r="K26" s="12">
        <v>3027.7310299999999</v>
      </c>
      <c r="L26" s="12">
        <v>2585.9859200000001</v>
      </c>
      <c r="M26" s="12">
        <v>3199.5713759999999</v>
      </c>
      <c r="N26" s="12">
        <v>3372.6259099999997</v>
      </c>
      <c r="O26" s="12">
        <v>3059.01334</v>
      </c>
      <c r="P26" s="12">
        <v>2715.793635</v>
      </c>
      <c r="Q26" s="12">
        <v>3778.17976</v>
      </c>
      <c r="R26" s="12">
        <v>3298.7030199999999</v>
      </c>
      <c r="S26" s="12">
        <v>2864.5299800000003</v>
      </c>
      <c r="T26" s="12">
        <v>2840.4886150000002</v>
      </c>
      <c r="U26" s="12">
        <v>2566.5249250000002</v>
      </c>
      <c r="V26" s="12">
        <v>3040.8963659999999</v>
      </c>
      <c r="W26" s="12">
        <v>3183.68381</v>
      </c>
      <c r="X26" s="12">
        <v>2962.4988899999998</v>
      </c>
      <c r="Y26" s="12">
        <v>2539.5175450000002</v>
      </c>
      <c r="Z26" s="12">
        <v>3747.8950400000003</v>
      </c>
      <c r="AA26" s="12">
        <v>3761.3634099999999</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9974.6699429331875</v>
      </c>
      <c r="D28" s="12">
        <v>10615.909497361863</v>
      </c>
      <c r="E28" s="12">
        <v>17582.963237266154</v>
      </c>
      <c r="F28" s="12">
        <v>19022.154699164199</v>
      </c>
      <c r="G28" s="12">
        <v>27675.3237377121</v>
      </c>
      <c r="H28" s="12">
        <v>30953.953917288298</v>
      </c>
      <c r="I28" s="12">
        <v>30050.416745919403</v>
      </c>
      <c r="J28" s="12">
        <v>29957.603527360003</v>
      </c>
      <c r="K28" s="12">
        <v>29999.342551822603</v>
      </c>
      <c r="L28" s="12">
        <v>33724.541953452499</v>
      </c>
      <c r="M28" s="12">
        <v>34781.009185890995</v>
      </c>
      <c r="N28" s="12">
        <v>34703.770979900393</v>
      </c>
      <c r="O28" s="12">
        <v>41886.546120119601</v>
      </c>
      <c r="P28" s="12">
        <v>43470.382057936193</v>
      </c>
      <c r="Q28" s="12">
        <v>47181.296058296997</v>
      </c>
      <c r="R28" s="12">
        <v>44333.113916892202</v>
      </c>
      <c r="S28" s="12">
        <v>44104.692361082802</v>
      </c>
      <c r="T28" s="12">
        <v>41813.620178181605</v>
      </c>
      <c r="U28" s="12">
        <v>44965.964306720198</v>
      </c>
      <c r="V28" s="12">
        <v>44759.446193980999</v>
      </c>
      <c r="W28" s="12">
        <v>43993.256615591199</v>
      </c>
      <c r="X28" s="12">
        <v>46167.084910206504</v>
      </c>
      <c r="Y28" s="12">
        <v>48729.602058908597</v>
      </c>
      <c r="Z28" s="12">
        <v>53276.432679030309</v>
      </c>
      <c r="AA28" s="12">
        <v>53587.246376163006</v>
      </c>
    </row>
    <row r="29" spans="1:32" s="10" customFormat="1">
      <c r="A29" s="11" t="s">
        <v>26</v>
      </c>
      <c r="B29" s="11" t="s">
        <v>9</v>
      </c>
      <c r="C29" s="12">
        <v>8779.8958197795546</v>
      </c>
      <c r="D29" s="12">
        <v>8487.7373209792986</v>
      </c>
      <c r="E29" s="12">
        <v>10600.908820671601</v>
      </c>
      <c r="F29" s="12">
        <v>11035.0875171351</v>
      </c>
      <c r="G29" s="12">
        <v>11077.085641337098</v>
      </c>
      <c r="H29" s="12">
        <v>10917.963935641603</v>
      </c>
      <c r="I29" s="12">
        <v>13050.335873394401</v>
      </c>
      <c r="J29" s="12">
        <v>16461.927886306003</v>
      </c>
      <c r="K29" s="12">
        <v>17138.688513105</v>
      </c>
      <c r="L29" s="12">
        <v>18522.868462646002</v>
      </c>
      <c r="M29" s="12">
        <v>20553.830343129004</v>
      </c>
      <c r="N29" s="12">
        <v>20105.194605634999</v>
      </c>
      <c r="O29" s="12">
        <v>21297.125511254999</v>
      </c>
      <c r="P29" s="12">
        <v>23064.530613834002</v>
      </c>
      <c r="Q29" s="12">
        <v>22526.690608999997</v>
      </c>
      <c r="R29" s="12">
        <v>25702.813061000001</v>
      </c>
      <c r="S29" s="12">
        <v>29119.807020000004</v>
      </c>
      <c r="T29" s="12">
        <v>29726.226684000001</v>
      </c>
      <c r="U29" s="12">
        <v>32325.053642000003</v>
      </c>
      <c r="V29" s="12">
        <v>35953.272313000001</v>
      </c>
      <c r="W29" s="12">
        <v>35558.877177999995</v>
      </c>
      <c r="X29" s="12">
        <v>37887.214589999996</v>
      </c>
      <c r="Y29" s="12">
        <v>37662.685360000003</v>
      </c>
      <c r="Z29" s="12">
        <v>35898.761936000003</v>
      </c>
      <c r="AA29" s="12">
        <v>35668.139493999995</v>
      </c>
    </row>
    <row r="30" spans="1:32" s="10" customFormat="1">
      <c r="A30" s="11" t="s">
        <v>26</v>
      </c>
      <c r="B30" s="11" t="s">
        <v>102</v>
      </c>
      <c r="C30" s="12">
        <v>21.516156451900002</v>
      </c>
      <c r="D30" s="12">
        <v>25.032399977200004</v>
      </c>
      <c r="E30" s="12">
        <v>1581.6409891069998</v>
      </c>
      <c r="F30" s="12">
        <v>1638.8856180705</v>
      </c>
      <c r="G30" s="12">
        <v>2301.2404782014996</v>
      </c>
      <c r="H30" s="12">
        <v>2825.2396908500004</v>
      </c>
      <c r="I30" s="12">
        <v>3100.9060573429997</v>
      </c>
      <c r="J30" s="12">
        <v>3288.0567852420004</v>
      </c>
      <c r="K30" s="12">
        <v>3165.4093148900001</v>
      </c>
      <c r="L30" s="12">
        <v>5484.1485110539998</v>
      </c>
      <c r="M30" s="12">
        <v>5246.5000530940006</v>
      </c>
      <c r="N30" s="12">
        <v>5004.9006689600001</v>
      </c>
      <c r="O30" s="12">
        <v>6513.9153943040001</v>
      </c>
      <c r="P30" s="12">
        <v>6450.6510379900001</v>
      </c>
      <c r="Q30" s="12">
        <v>6327.6288517640005</v>
      </c>
      <c r="R30" s="12">
        <v>6608.8529157050007</v>
      </c>
      <c r="S30" s="12">
        <v>8261.0688181719997</v>
      </c>
      <c r="T30" s="12">
        <v>7974.9832852700001</v>
      </c>
      <c r="U30" s="12">
        <v>11040.798635504001</v>
      </c>
      <c r="V30" s="12">
        <v>10738.012988190001</v>
      </c>
      <c r="W30" s="12">
        <v>10086.09651277</v>
      </c>
      <c r="X30" s="12">
        <v>11717.230953480001</v>
      </c>
      <c r="Y30" s="12">
        <v>10500.36988527</v>
      </c>
      <c r="Z30" s="12">
        <v>9441.7355813899994</v>
      </c>
      <c r="AA30" s="12">
        <v>8659.4932788900005</v>
      </c>
    </row>
    <row r="31" spans="1:32" s="10" customFormat="1">
      <c r="A31" s="11" t="s">
        <v>26</v>
      </c>
      <c r="B31" s="11" t="s">
        <v>15</v>
      </c>
      <c r="C31" s="12">
        <v>166.71657500000001</v>
      </c>
      <c r="D31" s="12">
        <v>195.47640699999999</v>
      </c>
      <c r="E31" s="12">
        <v>1120.4928226730001</v>
      </c>
      <c r="F31" s="12">
        <v>1640.3490504170002</v>
      </c>
      <c r="G31" s="12">
        <v>2179.5260666059999</v>
      </c>
      <c r="H31" s="12">
        <v>3595.7814635289997</v>
      </c>
      <c r="I31" s="12">
        <v>3968.5662973760004</v>
      </c>
      <c r="J31" s="12">
        <v>4894.7833079589991</v>
      </c>
      <c r="K31" s="12">
        <v>5446.5657895419999</v>
      </c>
      <c r="L31" s="12">
        <v>4966.1385152419998</v>
      </c>
      <c r="M31" s="12">
        <v>5517.661656366</v>
      </c>
      <c r="N31" s="12">
        <v>5644.1209506119994</v>
      </c>
      <c r="O31" s="12">
        <v>5856.9899746749998</v>
      </c>
      <c r="P31" s="12">
        <v>6197.3328889450013</v>
      </c>
      <c r="Q31" s="12">
        <v>5990.5957532639995</v>
      </c>
      <c r="R31" s="12">
        <v>5846.4728603959993</v>
      </c>
      <c r="S31" s="12">
        <v>5494.7493191659996</v>
      </c>
      <c r="T31" s="12">
        <v>5031.7784392449994</v>
      </c>
      <c r="U31" s="12">
        <v>5497.509678337</v>
      </c>
      <c r="V31" s="12">
        <v>5306.2913800300003</v>
      </c>
      <c r="W31" s="12">
        <v>4833.6833849510003</v>
      </c>
      <c r="X31" s="12">
        <v>5189.658438213999</v>
      </c>
      <c r="Y31" s="12">
        <v>5222.5278911169999</v>
      </c>
      <c r="Z31" s="12">
        <v>5687.9586549599999</v>
      </c>
      <c r="AA31" s="12">
        <v>4804.5647236269988</v>
      </c>
    </row>
    <row r="32" spans="1:32" s="10" customFormat="1">
      <c r="A32" s="31" t="s">
        <v>26</v>
      </c>
      <c r="B32" s="31" t="s">
        <v>17</v>
      </c>
      <c r="C32" s="12">
        <v>19.129196080000003</v>
      </c>
      <c r="D32" s="12">
        <v>40.869912730000003</v>
      </c>
      <c r="E32" s="12">
        <v>81.138657449999997</v>
      </c>
      <c r="F32" s="12">
        <v>118.39480444</v>
      </c>
      <c r="G32" s="12">
        <v>163.36729257000002</v>
      </c>
      <c r="H32" s="12">
        <v>202.09266940000003</v>
      </c>
      <c r="I32" s="12">
        <v>273.26065219999998</v>
      </c>
      <c r="J32" s="12">
        <v>332.1123753</v>
      </c>
      <c r="K32" s="12">
        <v>413.27456629999995</v>
      </c>
      <c r="L32" s="12">
        <v>499.32759500000003</v>
      </c>
      <c r="M32" s="12">
        <v>597.45254669999997</v>
      </c>
      <c r="N32" s="12">
        <v>679.49289190000002</v>
      </c>
      <c r="O32" s="12">
        <v>821.15138939999997</v>
      </c>
      <c r="P32" s="12">
        <v>940.56585069999994</v>
      </c>
      <c r="Q32" s="12">
        <v>1028.2712142999999</v>
      </c>
      <c r="R32" s="12">
        <v>1166.5345617</v>
      </c>
      <c r="S32" s="12">
        <v>1288.4020049999999</v>
      </c>
      <c r="T32" s="12">
        <v>1366.6271683999998</v>
      </c>
      <c r="U32" s="12">
        <v>1508.5954149999998</v>
      </c>
      <c r="V32" s="12">
        <v>1622.480744</v>
      </c>
      <c r="W32" s="12">
        <v>1646.2489389999998</v>
      </c>
      <c r="X32" s="12">
        <v>1809.2065369999998</v>
      </c>
      <c r="Y32" s="12">
        <v>1921.2829905000001</v>
      </c>
      <c r="Z32" s="12">
        <v>1987.027392</v>
      </c>
      <c r="AA32" s="12">
        <v>2085.3213900000001</v>
      </c>
    </row>
    <row r="33" spans="1:27" s="10" customFormat="1">
      <c r="A33" s="35" t="s">
        <v>98</v>
      </c>
      <c r="B33" s="35"/>
      <c r="C33" s="29">
        <v>60380.543831964867</v>
      </c>
      <c r="D33" s="29">
        <v>60544.440052425838</v>
      </c>
      <c r="E33" s="29">
        <v>63019.343157685449</v>
      </c>
      <c r="F33" s="29">
        <v>62614.908152179698</v>
      </c>
      <c r="G33" s="29">
        <v>65347.100138347902</v>
      </c>
      <c r="H33" s="29">
        <v>66088.91735715176</v>
      </c>
      <c r="I33" s="29">
        <v>64585.489332188605</v>
      </c>
      <c r="J33" s="29">
        <v>65900.401431164646</v>
      </c>
      <c r="K33" s="29">
        <v>67181.250718928495</v>
      </c>
      <c r="L33" s="29">
        <v>70871.928037284408</v>
      </c>
      <c r="M33" s="29">
        <v>67351.8173840901</v>
      </c>
      <c r="N33" s="29">
        <v>67875.291507050992</v>
      </c>
      <c r="O33" s="29">
        <v>74248.726833743509</v>
      </c>
      <c r="P33" s="29">
        <v>76672.806132250698</v>
      </c>
      <c r="Q33" s="29">
        <v>81277.864715705291</v>
      </c>
      <c r="R33" s="29">
        <v>79215.871185964803</v>
      </c>
      <c r="S33" s="29">
        <v>82039.945484271811</v>
      </c>
      <c r="T33" s="29">
        <v>79192.798648536613</v>
      </c>
      <c r="U33" s="29">
        <v>82573.663026220194</v>
      </c>
      <c r="V33" s="29">
        <v>87041.921272300999</v>
      </c>
      <c r="W33" s="29">
        <v>86901.677811641188</v>
      </c>
      <c r="X33" s="29">
        <v>89100.454697309498</v>
      </c>
      <c r="Y33" s="29">
        <v>91597.147746477596</v>
      </c>
      <c r="Z33" s="29">
        <v>95979.337931583315</v>
      </c>
      <c r="AA33" s="29">
        <v>96193.205453180009</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40315.379349999988</v>
      </c>
      <c r="D36" s="12">
        <v>40777.74338</v>
      </c>
      <c r="E36" s="12">
        <v>33431.929034731009</v>
      </c>
      <c r="F36" s="12">
        <v>30823.804345225006</v>
      </c>
      <c r="G36" s="12">
        <v>28918.144040124502</v>
      </c>
      <c r="H36" s="12">
        <v>27963.917090125</v>
      </c>
      <c r="I36" s="12">
        <v>22211.406247342002</v>
      </c>
      <c r="J36" s="12">
        <v>20676.052957600001</v>
      </c>
      <c r="K36" s="12">
        <v>18389.847033191996</v>
      </c>
      <c r="L36" s="12">
        <v>16141.948100919002</v>
      </c>
      <c r="M36" s="12">
        <v>15720.759772324</v>
      </c>
      <c r="N36" s="12">
        <v>15733.158430914998</v>
      </c>
      <c r="O36" s="12">
        <v>11310.831707706</v>
      </c>
      <c r="P36" s="12">
        <v>11340.657367174999</v>
      </c>
      <c r="Q36" s="12">
        <v>10144.125044887001</v>
      </c>
      <c r="R36" s="12">
        <v>6298.3153798180001</v>
      </c>
      <c r="S36" s="12">
        <v>6715.5083209300001</v>
      </c>
      <c r="T36" s="12">
        <v>0.23679729700000002</v>
      </c>
      <c r="U36" s="12">
        <v>0.21592056099999998</v>
      </c>
      <c r="V36" s="12">
        <v>0.18657515099999999</v>
      </c>
      <c r="W36" s="12">
        <v>0.17611069500000001</v>
      </c>
      <c r="X36" s="12">
        <v>6.8326466500000002E-2</v>
      </c>
      <c r="Y36" s="12">
        <v>5.6059327999999999E-2</v>
      </c>
      <c r="Z36" s="12">
        <v>4.8045030999999995E-2</v>
      </c>
      <c r="AA36" s="12">
        <v>3.6215613000000001E-2</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941.37514350000004</v>
      </c>
      <c r="D38" s="12">
        <v>900.71407624139988</v>
      </c>
      <c r="E38" s="12">
        <v>2263.0735225179997</v>
      </c>
      <c r="F38" s="12">
        <v>2474.5538302610003</v>
      </c>
      <c r="G38" s="12">
        <v>2457.1684706492997</v>
      </c>
      <c r="H38" s="12">
        <v>2168.061700663</v>
      </c>
      <c r="I38" s="12">
        <v>3182.9478491139998</v>
      </c>
      <c r="J38" s="12">
        <v>2879.6616567699998</v>
      </c>
      <c r="K38" s="12">
        <v>3504.8869985030001</v>
      </c>
      <c r="L38" s="12">
        <v>3250.0322093339996</v>
      </c>
      <c r="M38" s="12">
        <v>4394.0466084349991</v>
      </c>
      <c r="N38" s="12">
        <v>4666.0255209299994</v>
      </c>
      <c r="O38" s="12">
        <v>4155.0528085509995</v>
      </c>
      <c r="P38" s="12">
        <v>3398.7897524710002</v>
      </c>
      <c r="Q38" s="12">
        <v>3001.6649744374999</v>
      </c>
      <c r="R38" s="12">
        <v>3865.6389514080001</v>
      </c>
      <c r="S38" s="12">
        <v>3104.1881313020003</v>
      </c>
      <c r="T38" s="12">
        <v>3594.2462464399996</v>
      </c>
      <c r="U38" s="12">
        <v>3301.0443615840004</v>
      </c>
      <c r="V38" s="12">
        <v>3599.1960692040002</v>
      </c>
      <c r="W38" s="12">
        <v>3751.7553973009999</v>
      </c>
      <c r="X38" s="12">
        <v>3138.1498114000001</v>
      </c>
      <c r="Y38" s="12">
        <v>1596.691401345</v>
      </c>
      <c r="Z38" s="12">
        <v>1050.00283444</v>
      </c>
      <c r="AA38" s="12">
        <v>1036.5561879254999</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2.1116843092299997</v>
      </c>
      <c r="D40" s="12">
        <v>5.3180795599999994E-3</v>
      </c>
      <c r="E40" s="12">
        <v>17.305029064799999</v>
      </c>
      <c r="F40" s="12">
        <v>50.355205534599989</v>
      </c>
      <c r="G40" s="12">
        <v>25.480436624200003</v>
      </c>
      <c r="H40" s="12">
        <v>15.982317047740002</v>
      </c>
      <c r="I40" s="12">
        <v>50.818898076580005</v>
      </c>
      <c r="J40" s="12">
        <v>135.35245962529999</v>
      </c>
      <c r="K40" s="12">
        <v>230.85554009002004</v>
      </c>
      <c r="L40" s="12">
        <v>193.06806385359997</v>
      </c>
      <c r="M40" s="12">
        <v>461.38271795199995</v>
      </c>
      <c r="N40" s="12">
        <v>549.72944249470004</v>
      </c>
      <c r="O40" s="12">
        <v>582.80379724879992</v>
      </c>
      <c r="P40" s="12">
        <v>899.62819160840002</v>
      </c>
      <c r="Q40" s="12">
        <v>832.51535283440001</v>
      </c>
      <c r="R40" s="12">
        <v>1654.685403967</v>
      </c>
      <c r="S40" s="12">
        <v>1948.2881784909998</v>
      </c>
      <c r="T40" s="12">
        <v>4330.0717686059998</v>
      </c>
      <c r="U40" s="12">
        <v>2096.203318842</v>
      </c>
      <c r="V40" s="12">
        <v>3168.1023209230002</v>
      </c>
      <c r="W40" s="12">
        <v>3376.9417544510002</v>
      </c>
      <c r="X40" s="12">
        <v>2371.0791591950001</v>
      </c>
      <c r="Y40" s="12">
        <v>3445.0835198119998</v>
      </c>
      <c r="Z40" s="12">
        <v>4637.1883037649995</v>
      </c>
      <c r="AA40" s="12">
        <v>4020.9342366760002</v>
      </c>
    </row>
    <row r="41" spans="1:27" s="10" customFormat="1">
      <c r="A41" s="11" t="s">
        <v>27</v>
      </c>
      <c r="B41" s="11" t="s">
        <v>3</v>
      </c>
      <c r="C41" s="12">
        <v>716.41714000000002</v>
      </c>
      <c r="D41" s="12">
        <v>729.39643000000001</v>
      </c>
      <c r="E41" s="12">
        <v>740.97739000000001</v>
      </c>
      <c r="F41" s="12">
        <v>708.09014999999999</v>
      </c>
      <c r="G41" s="12">
        <v>723.73129999999992</v>
      </c>
      <c r="H41" s="12">
        <v>731.07141000000001</v>
      </c>
      <c r="I41" s="12">
        <v>725.19353000000001</v>
      </c>
      <c r="J41" s="12">
        <v>722.50678000000005</v>
      </c>
      <c r="K41" s="12">
        <v>721.09659999999997</v>
      </c>
      <c r="L41" s="12">
        <v>726.17768000000001</v>
      </c>
      <c r="M41" s="12">
        <v>722.15595000000008</v>
      </c>
      <c r="N41" s="12">
        <v>718.76709000000005</v>
      </c>
      <c r="O41" s="12">
        <v>712.91306999999995</v>
      </c>
      <c r="P41" s="12">
        <v>715.12615000000005</v>
      </c>
      <c r="Q41" s="12">
        <v>228.48184000000001</v>
      </c>
      <c r="R41" s="12">
        <v>219.45218</v>
      </c>
      <c r="S41" s="12">
        <v>188.05655999999999</v>
      </c>
      <c r="T41" s="12">
        <v>193.94075000000001</v>
      </c>
      <c r="U41" s="12">
        <v>190.17569</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6363.036526303601</v>
      </c>
      <c r="D43" s="12">
        <v>5848.4883414872975</v>
      </c>
      <c r="E43" s="12">
        <v>14993.110135373701</v>
      </c>
      <c r="F43" s="12">
        <v>16238.849671493299</v>
      </c>
      <c r="G43" s="12">
        <v>17936.199582799498</v>
      </c>
      <c r="H43" s="12">
        <v>22954.366616671996</v>
      </c>
      <c r="I43" s="12">
        <v>26094.386463799001</v>
      </c>
      <c r="J43" s="12">
        <v>28793.511903200997</v>
      </c>
      <c r="K43" s="12">
        <v>28593.443597219</v>
      </c>
      <c r="L43" s="12">
        <v>31314.206104917997</v>
      </c>
      <c r="M43" s="12">
        <v>31930.722823297005</v>
      </c>
      <c r="N43" s="12">
        <v>31990.686547465993</v>
      </c>
      <c r="O43" s="12">
        <v>32210.804008057003</v>
      </c>
      <c r="P43" s="12">
        <v>34911.068229844997</v>
      </c>
      <c r="Q43" s="12">
        <v>42405.731743885008</v>
      </c>
      <c r="R43" s="12">
        <v>41685.260297239998</v>
      </c>
      <c r="S43" s="12">
        <v>41913.310757677995</v>
      </c>
      <c r="T43" s="12">
        <v>40474.497018107002</v>
      </c>
      <c r="U43" s="12">
        <v>40363.462999351003</v>
      </c>
      <c r="V43" s="12">
        <v>41699.953823744996</v>
      </c>
      <c r="W43" s="12">
        <v>43136.139940638001</v>
      </c>
      <c r="X43" s="12">
        <v>41406.074718177006</v>
      </c>
      <c r="Y43" s="12">
        <v>43710.030476581</v>
      </c>
      <c r="Z43" s="12">
        <v>54686.284400966004</v>
      </c>
      <c r="AA43" s="12">
        <v>53735.789133978993</v>
      </c>
    </row>
    <row r="44" spans="1:27" s="10" customFormat="1">
      <c r="A44" s="11" t="s">
        <v>27</v>
      </c>
      <c r="B44" s="11" t="s">
        <v>9</v>
      </c>
      <c r="C44" s="12">
        <v>8398.5516598696959</v>
      </c>
      <c r="D44" s="12">
        <v>8299.8874479271999</v>
      </c>
      <c r="E44" s="12">
        <v>8658.1184401897008</v>
      </c>
      <c r="F44" s="12">
        <v>8519.0992575170967</v>
      </c>
      <c r="G44" s="12">
        <v>8372.0323317340026</v>
      </c>
      <c r="H44" s="12">
        <v>7606.235798756099</v>
      </c>
      <c r="I44" s="12">
        <v>8247.7449422519021</v>
      </c>
      <c r="J44" s="12">
        <v>8515.4805950559949</v>
      </c>
      <c r="K44" s="12">
        <v>10338.398583805998</v>
      </c>
      <c r="L44" s="12">
        <v>11180.678220129997</v>
      </c>
      <c r="M44" s="12">
        <v>12495.094632786999</v>
      </c>
      <c r="N44" s="12">
        <v>14613.608299894999</v>
      </c>
      <c r="O44" s="12">
        <v>15052.355209669997</v>
      </c>
      <c r="P44" s="12">
        <v>14494.428915433</v>
      </c>
      <c r="Q44" s="12">
        <v>15231.215685792999</v>
      </c>
      <c r="R44" s="12">
        <v>20358.668481944002</v>
      </c>
      <c r="S44" s="12">
        <v>27085.656042535997</v>
      </c>
      <c r="T44" s="12">
        <v>32860.244849025999</v>
      </c>
      <c r="U44" s="12">
        <v>38387.734869546002</v>
      </c>
      <c r="V44" s="12">
        <v>51555.388950159999</v>
      </c>
      <c r="W44" s="12">
        <v>52687.432867119998</v>
      </c>
      <c r="X44" s="12">
        <v>50927.021808809994</v>
      </c>
      <c r="Y44" s="12">
        <v>50934.16408817999</v>
      </c>
      <c r="Z44" s="12">
        <v>49308.374446999995</v>
      </c>
      <c r="AA44" s="12">
        <v>52485.373296999998</v>
      </c>
    </row>
    <row r="45" spans="1:27" s="10" customFormat="1">
      <c r="A45" s="11" t="s">
        <v>27</v>
      </c>
      <c r="B45" s="11" t="s">
        <v>102</v>
      </c>
      <c r="C45" s="12">
        <v>53.581537221700003</v>
      </c>
      <c r="D45" s="12">
        <v>53.778872367699996</v>
      </c>
      <c r="E45" s="12">
        <v>55.951617018</v>
      </c>
      <c r="F45" s="12">
        <v>57.782086045500002</v>
      </c>
      <c r="G45" s="12">
        <v>56.372861326999995</v>
      </c>
      <c r="H45" s="12">
        <v>1350.5119479999998</v>
      </c>
      <c r="I45" s="12">
        <v>1381.7064930000001</v>
      </c>
      <c r="J45" s="12">
        <v>2530.9540740000002</v>
      </c>
      <c r="K45" s="12">
        <v>2983.8610939999999</v>
      </c>
      <c r="L45" s="12">
        <v>3900.0871999999999</v>
      </c>
      <c r="M45" s="12">
        <v>4402.638046</v>
      </c>
      <c r="N45" s="12">
        <v>5277.6907200000005</v>
      </c>
      <c r="O45" s="12">
        <v>5729.8359640000008</v>
      </c>
      <c r="P45" s="12">
        <v>5798.4823940000006</v>
      </c>
      <c r="Q45" s="12">
        <v>4991.9893460000003</v>
      </c>
      <c r="R45" s="12">
        <v>5507.5398180000002</v>
      </c>
      <c r="S45" s="12">
        <v>7094.7340399999994</v>
      </c>
      <c r="T45" s="12">
        <v>7448.8397249999998</v>
      </c>
      <c r="U45" s="12">
        <v>12322.159940000001</v>
      </c>
      <c r="V45" s="12">
        <v>17081.338712000001</v>
      </c>
      <c r="W45" s="12">
        <v>17234.891103999998</v>
      </c>
      <c r="X45" s="12">
        <v>16968.237456999999</v>
      </c>
      <c r="Y45" s="12">
        <v>17278.980585000001</v>
      </c>
      <c r="Z45" s="12">
        <v>15099.400697999999</v>
      </c>
      <c r="AA45" s="12">
        <v>15884.145613999999</v>
      </c>
    </row>
    <row r="46" spans="1:27" s="10" customFormat="1">
      <c r="A46" s="11" t="s">
        <v>27</v>
      </c>
      <c r="B46" s="11" t="s">
        <v>15</v>
      </c>
      <c r="C46" s="12">
        <v>510.28998000000001</v>
      </c>
      <c r="D46" s="12">
        <v>633.49766999999997</v>
      </c>
      <c r="E46" s="12">
        <v>793.25068710199992</v>
      </c>
      <c r="F46" s="12">
        <v>999.41235145900009</v>
      </c>
      <c r="G46" s="12">
        <v>997.47436211299998</v>
      </c>
      <c r="H46" s="12">
        <v>692.21857717800003</v>
      </c>
      <c r="I46" s="12">
        <v>852.97129572599999</v>
      </c>
      <c r="J46" s="12">
        <v>830.04423467699996</v>
      </c>
      <c r="K46" s="12">
        <v>833.06119713699991</v>
      </c>
      <c r="L46" s="12">
        <v>757.44860936199996</v>
      </c>
      <c r="M46" s="12">
        <v>746.96492682399992</v>
      </c>
      <c r="N46" s="12">
        <v>697.22654083400005</v>
      </c>
      <c r="O46" s="12">
        <v>717.36703282499991</v>
      </c>
      <c r="P46" s="12">
        <v>761.45660952799994</v>
      </c>
      <c r="Q46" s="12">
        <v>2448.8427513680003</v>
      </c>
      <c r="R46" s="12">
        <v>3037.5145273560001</v>
      </c>
      <c r="S46" s="12">
        <v>4296.1477894479995</v>
      </c>
      <c r="T46" s="12">
        <v>4517.5945666500002</v>
      </c>
      <c r="U46" s="12">
        <v>4041.1022577799999</v>
      </c>
      <c r="V46" s="12">
        <v>4248.5016491249999</v>
      </c>
      <c r="W46" s="12">
        <v>4046.3295863540002</v>
      </c>
      <c r="X46" s="12">
        <v>3957.7922221200001</v>
      </c>
      <c r="Y46" s="12">
        <v>3630.77912234</v>
      </c>
      <c r="Z46" s="12">
        <v>3996.7224668969998</v>
      </c>
      <c r="AA46" s="12">
        <v>3743.9746787450003</v>
      </c>
    </row>
    <row r="47" spans="1:27" s="10" customFormat="1">
      <c r="A47" s="11" t="s">
        <v>27</v>
      </c>
      <c r="B47" s="11" t="s">
        <v>17</v>
      </c>
      <c r="C47" s="12">
        <v>11.733202</v>
      </c>
      <c r="D47" s="12">
        <v>18.936192999999999</v>
      </c>
      <c r="E47" s="12">
        <v>33.895041999999997</v>
      </c>
      <c r="F47" s="12">
        <v>55.992942999999997</v>
      </c>
      <c r="G47" s="12">
        <v>81.164940000000001</v>
      </c>
      <c r="H47" s="12">
        <v>105.01199</v>
      </c>
      <c r="I47" s="12">
        <v>149.40154999999999</v>
      </c>
      <c r="J47" s="12">
        <v>186.32159999999999</v>
      </c>
      <c r="K47" s="12">
        <v>260.65485000000001</v>
      </c>
      <c r="L47" s="12">
        <v>338.85719999999998</v>
      </c>
      <c r="M47" s="12">
        <v>429.48557</v>
      </c>
      <c r="N47" s="12">
        <v>505.70172000000002</v>
      </c>
      <c r="O47" s="12">
        <v>603.22626000000002</v>
      </c>
      <c r="P47" s="12">
        <v>706.45479999999998</v>
      </c>
      <c r="Q47" s="12">
        <v>767.95939999999996</v>
      </c>
      <c r="R47" s="12">
        <v>891.91600000000005</v>
      </c>
      <c r="S47" s="12">
        <v>1005.55646</v>
      </c>
      <c r="T47" s="12">
        <v>1126.7482</v>
      </c>
      <c r="U47" s="12">
        <v>1274.8258000000001</v>
      </c>
      <c r="V47" s="12">
        <v>1458.1768999999999</v>
      </c>
      <c r="W47" s="12">
        <v>1571.6624999999999</v>
      </c>
      <c r="X47" s="12">
        <v>1665.8243</v>
      </c>
      <c r="Y47" s="12">
        <v>1783.3984</v>
      </c>
      <c r="Z47" s="12">
        <v>1821.0717</v>
      </c>
      <c r="AA47" s="12">
        <v>1914.0234</v>
      </c>
    </row>
    <row r="48" spans="1:27" s="10" customFormat="1">
      <c r="A48" s="35" t="s">
        <v>98</v>
      </c>
      <c r="B48" s="35"/>
      <c r="C48" s="29">
        <v>56736.871503982518</v>
      </c>
      <c r="D48" s="29">
        <v>56556.234993735452</v>
      </c>
      <c r="E48" s="29">
        <v>60104.513551877215</v>
      </c>
      <c r="F48" s="29">
        <v>58814.752460030999</v>
      </c>
      <c r="G48" s="29">
        <v>58432.756161931502</v>
      </c>
      <c r="H48" s="29">
        <v>61439.634933263835</v>
      </c>
      <c r="I48" s="29">
        <v>60512.497930583486</v>
      </c>
      <c r="J48" s="29">
        <v>61722.566352252295</v>
      </c>
      <c r="K48" s="29">
        <v>61778.528352810012</v>
      </c>
      <c r="L48" s="29">
        <v>62806.11037915459</v>
      </c>
      <c r="M48" s="29">
        <v>65724.162504795007</v>
      </c>
      <c r="N48" s="29">
        <v>68271.975331700698</v>
      </c>
      <c r="O48" s="29">
        <v>64024.760601232803</v>
      </c>
      <c r="P48" s="29">
        <v>65759.698606532402</v>
      </c>
      <c r="Q48" s="29">
        <v>71843.734641836912</v>
      </c>
      <c r="R48" s="29">
        <v>74082.020694377003</v>
      </c>
      <c r="S48" s="29">
        <v>80955.007990936996</v>
      </c>
      <c r="T48" s="29">
        <v>81453.237429475994</v>
      </c>
      <c r="U48" s="29">
        <v>84338.837159884017</v>
      </c>
      <c r="V48" s="29">
        <v>100022.82773918301</v>
      </c>
      <c r="W48" s="29">
        <v>102952.446070205</v>
      </c>
      <c r="X48" s="29">
        <v>97842.3938240485</v>
      </c>
      <c r="Y48" s="29">
        <v>99686.025545245997</v>
      </c>
      <c r="Z48" s="29">
        <v>109681.898031202</v>
      </c>
      <c r="AA48" s="29">
        <v>111278.68907119348</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27189.962500000005</v>
      </c>
      <c r="D52" s="12">
        <v>24981.4679</v>
      </c>
      <c r="E52" s="12">
        <v>18259.316499807002</v>
      </c>
      <c r="F52" s="12">
        <v>17001.774907244002</v>
      </c>
      <c r="G52" s="12">
        <v>14101.146744939999</v>
      </c>
      <c r="H52" s="12">
        <v>11651.671783</v>
      </c>
      <c r="I52" s="12">
        <v>8410.8583128499995</v>
      </c>
      <c r="J52" s="12">
        <v>7635.6485349240011</v>
      </c>
      <c r="K52" s="12">
        <v>8.7315028000000017E-2</v>
      </c>
      <c r="L52" s="12">
        <v>8.9273064999999999E-2</v>
      </c>
      <c r="M52" s="12">
        <v>9.0556028999999982E-2</v>
      </c>
      <c r="N52" s="12">
        <v>9.3048006000000003E-2</v>
      </c>
      <c r="O52" s="12">
        <v>8.5105868000000001E-2</v>
      </c>
      <c r="P52" s="12">
        <v>7.7574429499999986E-2</v>
      </c>
      <c r="Q52" s="12">
        <v>7.9992546499999997E-2</v>
      </c>
      <c r="R52" s="12">
        <v>6.5677246500000008E-2</v>
      </c>
      <c r="S52" s="12">
        <v>6.3295908999999997E-2</v>
      </c>
      <c r="T52" s="12">
        <v>6.2690247000000004E-2</v>
      </c>
      <c r="U52" s="12">
        <v>6.1463220499999992E-2</v>
      </c>
      <c r="V52" s="12">
        <v>6.1082217500000001E-2</v>
      </c>
      <c r="W52" s="12">
        <v>6.0799883999999998E-2</v>
      </c>
      <c r="X52" s="12">
        <v>5.3240536400000003E-2</v>
      </c>
      <c r="Y52" s="12">
        <v>1.0386866599999999E-2</v>
      </c>
      <c r="Z52" s="12">
        <v>1.47329148E-2</v>
      </c>
      <c r="AA52" s="12">
        <v>0</v>
      </c>
    </row>
    <row r="53" spans="1:27" s="10" customFormat="1">
      <c r="A53" s="11" t="s">
        <v>28</v>
      </c>
      <c r="B53" s="11" t="s">
        <v>8</v>
      </c>
      <c r="C53" s="12">
        <v>0</v>
      </c>
      <c r="D53" s="12">
        <v>3.9800809999999999E-3</v>
      </c>
      <c r="E53" s="12">
        <v>4.7945590000000003E-3</v>
      </c>
      <c r="F53" s="12">
        <v>6.3124000000000001E-3</v>
      </c>
      <c r="G53" s="12">
        <v>6.4875189999999998E-3</v>
      </c>
      <c r="H53" s="12">
        <v>7.1283485999999998E-3</v>
      </c>
      <c r="I53" s="12">
        <v>7.2656735E-3</v>
      </c>
      <c r="J53" s="12">
        <v>7.4253110000000004E-3</v>
      </c>
      <c r="K53" s="12">
        <v>7.2412129999999998E-3</v>
      </c>
      <c r="L53" s="12">
        <v>7.2610914E-3</v>
      </c>
      <c r="M53" s="12">
        <v>7.3237110000000001E-3</v>
      </c>
      <c r="N53" s="12">
        <v>8.6967050000000008E-3</v>
      </c>
      <c r="O53" s="12">
        <v>8.3194380000000002E-3</v>
      </c>
      <c r="P53" s="12">
        <v>8.3819359999999996E-3</v>
      </c>
      <c r="Q53" s="12">
        <v>1.1053387E-2</v>
      </c>
      <c r="R53" s="12">
        <v>1.1290292E-2</v>
      </c>
      <c r="S53" s="12">
        <v>1.1461265E-2</v>
      </c>
      <c r="T53" s="12">
        <v>1.23718865E-2</v>
      </c>
      <c r="U53" s="12">
        <v>1.3141315000000001E-2</v>
      </c>
      <c r="V53" s="12">
        <v>1.3702717999999999E-2</v>
      </c>
      <c r="W53" s="12">
        <v>2.2772532000000002E-2</v>
      </c>
      <c r="X53" s="12">
        <v>2.1919534000000001E-2</v>
      </c>
      <c r="Y53" s="12">
        <v>2.2250246000000001E-2</v>
      </c>
      <c r="Z53" s="12">
        <v>2.3392039999999999E-2</v>
      </c>
      <c r="AA53" s="12">
        <v>2.344748E-2</v>
      </c>
    </row>
    <row r="54" spans="1:27" s="10" customFormat="1">
      <c r="A54" s="11" t="s">
        <v>28</v>
      </c>
      <c r="B54" s="11" t="s">
        <v>12</v>
      </c>
      <c r="C54" s="12">
        <v>15.313181</v>
      </c>
      <c r="D54" s="12">
        <v>18.761333</v>
      </c>
      <c r="E54" s="12">
        <v>197.72008</v>
      </c>
      <c r="F54" s="12">
        <v>128.55770999999999</v>
      </c>
      <c r="G54" s="12">
        <v>184.83759000000001</v>
      </c>
      <c r="H54" s="12">
        <v>431.29719999999998</v>
      </c>
      <c r="I54" s="12">
        <v>165.84297000000001</v>
      </c>
      <c r="J54" s="12">
        <v>744.54160000000002</v>
      </c>
      <c r="K54" s="12">
        <v>381.71807999999999</v>
      </c>
      <c r="L54" s="12">
        <v>330.11246</v>
      </c>
      <c r="M54" s="12">
        <v>302.19324</v>
      </c>
      <c r="N54" s="12">
        <v>546.67394999999999</v>
      </c>
      <c r="O54" s="12">
        <v>329.60883000000001</v>
      </c>
      <c r="P54" s="12">
        <v>440.02386000000001</v>
      </c>
      <c r="Q54" s="12">
        <v>541.64702999999997</v>
      </c>
      <c r="R54" s="12">
        <v>676.53869999999995</v>
      </c>
      <c r="S54" s="12">
        <v>0</v>
      </c>
      <c r="T54" s="12">
        <v>0</v>
      </c>
      <c r="U54" s="12">
        <v>0</v>
      </c>
      <c r="V54" s="12">
        <v>0</v>
      </c>
      <c r="W54" s="12">
        <v>0</v>
      </c>
      <c r="X54" s="12">
        <v>0</v>
      </c>
      <c r="Y54" s="12">
        <v>0</v>
      </c>
      <c r="Z54" s="12">
        <v>0</v>
      </c>
      <c r="AA54" s="12">
        <v>0</v>
      </c>
    </row>
    <row r="55" spans="1:27" s="10" customFormat="1">
      <c r="A55" s="11" t="s">
        <v>28</v>
      </c>
      <c r="B55" s="11" t="s">
        <v>5</v>
      </c>
      <c r="C55" s="12">
        <v>20.7190218454</v>
      </c>
      <c r="D55" s="12">
        <v>14.188064222000001</v>
      </c>
      <c r="E55" s="12">
        <v>92.600451253800017</v>
      </c>
      <c r="F55" s="12">
        <v>88.463206770799999</v>
      </c>
      <c r="G55" s="12">
        <v>114.48635254300001</v>
      </c>
      <c r="H55" s="12">
        <v>252.45020797400002</v>
      </c>
      <c r="I55" s="12">
        <v>73.902567170900014</v>
      </c>
      <c r="J55" s="12">
        <v>219.54427546059998</v>
      </c>
      <c r="K55" s="12">
        <v>169.54273101569996</v>
      </c>
      <c r="L55" s="12">
        <v>235.10298514909999</v>
      </c>
      <c r="M55" s="12">
        <v>230.46931985840001</v>
      </c>
      <c r="N55" s="12">
        <v>690.96128405659988</v>
      </c>
      <c r="O55" s="12">
        <v>468.81276990889995</v>
      </c>
      <c r="P55" s="12">
        <v>514.23180386900015</v>
      </c>
      <c r="Q55" s="12">
        <v>874.97971764850001</v>
      </c>
      <c r="R55" s="12">
        <v>927.10851753299994</v>
      </c>
      <c r="S55" s="12">
        <v>1805.1935757729998</v>
      </c>
      <c r="T55" s="12">
        <v>2374.474424299</v>
      </c>
      <c r="U55" s="12">
        <v>2021.6905256539999</v>
      </c>
      <c r="V55" s="12">
        <v>2422.8502306830001</v>
      </c>
      <c r="W55" s="12">
        <v>4234.0956020900003</v>
      </c>
      <c r="X55" s="12">
        <v>3695.2185202360001</v>
      </c>
      <c r="Y55" s="12">
        <v>4161.5834677100001</v>
      </c>
      <c r="Z55" s="12">
        <v>5660.0619771254997</v>
      </c>
      <c r="AA55" s="12">
        <v>4856.4816778699997</v>
      </c>
    </row>
    <row r="56" spans="1:27" s="10" customFormat="1">
      <c r="A56" s="11" t="s">
        <v>28</v>
      </c>
      <c r="B56" s="11" t="s">
        <v>3</v>
      </c>
      <c r="C56" s="12">
        <v>2749.3018430000002</v>
      </c>
      <c r="D56" s="12">
        <v>3332.74197</v>
      </c>
      <c r="E56" s="12">
        <v>3443.7590750000004</v>
      </c>
      <c r="F56" s="12">
        <v>3265.9141900000004</v>
      </c>
      <c r="G56" s="12">
        <v>2730.75036</v>
      </c>
      <c r="H56" s="12">
        <v>4096.5511639999995</v>
      </c>
      <c r="I56" s="12">
        <v>3416.9816259999998</v>
      </c>
      <c r="J56" s="12">
        <v>2954.4346899999996</v>
      </c>
      <c r="K56" s="12">
        <v>2957.6341400000001</v>
      </c>
      <c r="L56" s="12">
        <v>2698.5550039999998</v>
      </c>
      <c r="M56" s="12">
        <v>3297.2504499999995</v>
      </c>
      <c r="N56" s="12">
        <v>3404.8719149999997</v>
      </c>
      <c r="O56" s="12">
        <v>3241.5903120000003</v>
      </c>
      <c r="P56" s="12">
        <v>2712.13625</v>
      </c>
      <c r="Q56" s="12">
        <v>4082.6872399999997</v>
      </c>
      <c r="R56" s="12">
        <v>3417.1245160000003</v>
      </c>
      <c r="S56" s="12">
        <v>2959.0695049999999</v>
      </c>
      <c r="T56" s="12">
        <v>2957.2847649999999</v>
      </c>
      <c r="U56" s="12">
        <v>2698.9182599999995</v>
      </c>
      <c r="V56" s="12">
        <v>3297.7251999999999</v>
      </c>
      <c r="W56" s="12">
        <v>3413.9190249999997</v>
      </c>
      <c r="X56" s="12">
        <v>3242.1359639999996</v>
      </c>
      <c r="Y56" s="12">
        <v>2715.1891639999999</v>
      </c>
      <c r="Z56" s="12">
        <v>4082.9152099999997</v>
      </c>
      <c r="AA56" s="12">
        <v>4093.2799649999997</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11526.09302329913</v>
      </c>
      <c r="D58" s="12">
        <v>12948.785775896898</v>
      </c>
      <c r="E58" s="12">
        <v>15646.593009292095</v>
      </c>
      <c r="F58" s="12">
        <v>17859.326265474894</v>
      </c>
      <c r="G58" s="12">
        <v>20081.311617480103</v>
      </c>
      <c r="H58" s="12">
        <v>19882.027370173801</v>
      </c>
      <c r="I58" s="12">
        <v>21850.307005730796</v>
      </c>
      <c r="J58" s="12">
        <v>21876.153580886399</v>
      </c>
      <c r="K58" s="12">
        <v>26892.862711999496</v>
      </c>
      <c r="L58" s="12">
        <v>24212.7763426249</v>
      </c>
      <c r="M58" s="12">
        <v>29948.009570613794</v>
      </c>
      <c r="N58" s="12">
        <v>28866.027732880502</v>
      </c>
      <c r="O58" s="12">
        <v>30208.394757368409</v>
      </c>
      <c r="P58" s="12">
        <v>31161.4621291328</v>
      </c>
      <c r="Q58" s="12">
        <v>30002.586541184202</v>
      </c>
      <c r="R58" s="12">
        <v>31439.929561777997</v>
      </c>
      <c r="S58" s="12">
        <v>30122.937883375998</v>
      </c>
      <c r="T58" s="12">
        <v>32815.154466979591</v>
      </c>
      <c r="U58" s="12">
        <v>29256.262151424999</v>
      </c>
      <c r="V58" s="12">
        <v>30860.509361449404</v>
      </c>
      <c r="W58" s="12">
        <v>29421.154475051</v>
      </c>
      <c r="X58" s="12">
        <v>29915.082146168003</v>
      </c>
      <c r="Y58" s="12">
        <v>29087.534095689996</v>
      </c>
      <c r="Z58" s="12">
        <v>29998.894593277004</v>
      </c>
      <c r="AA58" s="12">
        <v>31624.793034636001</v>
      </c>
    </row>
    <row r="59" spans="1:27" s="10" customFormat="1">
      <c r="A59" s="11" t="s">
        <v>28</v>
      </c>
      <c r="B59" s="11" t="s">
        <v>9</v>
      </c>
      <c r="C59" s="12">
        <v>2101.6672915711997</v>
      </c>
      <c r="D59" s="12">
        <v>1939.3705249375996</v>
      </c>
      <c r="E59" s="12">
        <v>1958.0819064437003</v>
      </c>
      <c r="F59" s="12">
        <v>1900.8007990425001</v>
      </c>
      <c r="G59" s="12">
        <v>1853.6536128933005</v>
      </c>
      <c r="H59" s="12">
        <v>1835.7278832002005</v>
      </c>
      <c r="I59" s="12">
        <v>1831.5697460316001</v>
      </c>
      <c r="J59" s="12">
        <v>1802.6688136455</v>
      </c>
      <c r="K59" s="12">
        <v>2043.0374455389003</v>
      </c>
      <c r="L59" s="12">
        <v>3971.4574916223</v>
      </c>
      <c r="M59" s="12">
        <v>3798.8970342946996</v>
      </c>
      <c r="N59" s="12">
        <v>4615.6485892449991</v>
      </c>
      <c r="O59" s="12">
        <v>4844.4866001800001</v>
      </c>
      <c r="P59" s="12">
        <v>5214.6838694540002</v>
      </c>
      <c r="Q59" s="12">
        <v>6386.6915428950006</v>
      </c>
      <c r="R59" s="12">
        <v>6568.1697221120003</v>
      </c>
      <c r="S59" s="12">
        <v>7934.1687989999991</v>
      </c>
      <c r="T59" s="12">
        <v>7549.7296940000006</v>
      </c>
      <c r="U59" s="12">
        <v>10707.969078</v>
      </c>
      <c r="V59" s="12">
        <v>10554.53183</v>
      </c>
      <c r="W59" s="12">
        <v>14240.640425000001</v>
      </c>
      <c r="X59" s="12">
        <v>15076.916485000002</v>
      </c>
      <c r="Y59" s="12">
        <v>15865.683954</v>
      </c>
      <c r="Z59" s="12">
        <v>14327.073683999999</v>
      </c>
      <c r="AA59" s="12">
        <v>14717.004849999999</v>
      </c>
    </row>
    <row r="60" spans="1:27" s="10" customFormat="1">
      <c r="A60" s="11" t="s">
        <v>28</v>
      </c>
      <c r="B60" s="11" t="s">
        <v>102</v>
      </c>
      <c r="C60" s="12">
        <v>159.09685833569998</v>
      </c>
      <c r="D60" s="12">
        <v>161.17982215649997</v>
      </c>
      <c r="E60" s="12">
        <v>189.8127682164</v>
      </c>
      <c r="F60" s="12">
        <v>429.33816789600002</v>
      </c>
      <c r="G60" s="12">
        <v>426.07877953399998</v>
      </c>
      <c r="H60" s="12">
        <v>391.95912620999997</v>
      </c>
      <c r="I60" s="12">
        <v>724.09478799999999</v>
      </c>
      <c r="J60" s="12">
        <v>1062.2254419999999</v>
      </c>
      <c r="K60" s="12">
        <v>1051.4599870000002</v>
      </c>
      <c r="L60" s="12">
        <v>1413.343449</v>
      </c>
      <c r="M60" s="12">
        <v>1275.050962</v>
      </c>
      <c r="N60" s="12">
        <v>1203.5625219999999</v>
      </c>
      <c r="O60" s="12">
        <v>2195.9615549999999</v>
      </c>
      <c r="P60" s="12">
        <v>2243.1761310000002</v>
      </c>
      <c r="Q60" s="12">
        <v>2612.8411160000001</v>
      </c>
      <c r="R60" s="12">
        <v>2647.2243800000001</v>
      </c>
      <c r="S60" s="12">
        <v>3293.6052920000002</v>
      </c>
      <c r="T60" s="12">
        <v>3074.5826579999998</v>
      </c>
      <c r="U60" s="12">
        <v>3857.746513</v>
      </c>
      <c r="V60" s="12">
        <v>3637.7819650000001</v>
      </c>
      <c r="W60" s="12">
        <v>3853.8296420000001</v>
      </c>
      <c r="X60" s="12">
        <v>4869.4755100000002</v>
      </c>
      <c r="Y60" s="12">
        <v>4977.2275359999994</v>
      </c>
      <c r="Z60" s="12">
        <v>4440.2146044900001</v>
      </c>
      <c r="AA60" s="12">
        <v>4502.7087064399993</v>
      </c>
    </row>
    <row r="61" spans="1:27" s="10" customFormat="1">
      <c r="A61" s="11" t="s">
        <v>28</v>
      </c>
      <c r="B61" s="11" t="s">
        <v>15</v>
      </c>
      <c r="C61" s="12">
        <v>0</v>
      </c>
      <c r="D61" s="12">
        <v>0</v>
      </c>
      <c r="E61" s="12">
        <v>1.5647859E-2</v>
      </c>
      <c r="F61" s="12">
        <v>5.8337802000000001E-2</v>
      </c>
      <c r="G61" s="12">
        <v>6.2015672999999993E-2</v>
      </c>
      <c r="H61" s="12">
        <v>6.0992902000000002E-2</v>
      </c>
      <c r="I61" s="12">
        <v>5.9842569999999998E-2</v>
      </c>
      <c r="J61" s="12">
        <v>6.2381227999999997E-2</v>
      </c>
      <c r="K61" s="12">
        <v>6.1492209999999999E-2</v>
      </c>
      <c r="L61" s="12">
        <v>5.9643755999999999E-2</v>
      </c>
      <c r="M61" s="12">
        <v>5.9278931999999999E-2</v>
      </c>
      <c r="N61" s="12">
        <v>5.9434890000000004E-2</v>
      </c>
      <c r="O61" s="12">
        <v>7.0154575999999996E-2</v>
      </c>
      <c r="P61" s="12">
        <v>7.0598539000000002E-2</v>
      </c>
      <c r="Q61" s="12">
        <v>9.8594579999999987E-2</v>
      </c>
      <c r="R61" s="12">
        <v>0.10037728700000001</v>
      </c>
      <c r="S61" s="12">
        <v>0.10816190000000001</v>
      </c>
      <c r="T61" s="12">
        <v>0.10715728399999999</v>
      </c>
      <c r="U61" s="12">
        <v>0.14438749400000001</v>
      </c>
      <c r="V61" s="12">
        <v>0.13732989000000001</v>
      </c>
      <c r="W61" s="12">
        <v>0.134849946</v>
      </c>
      <c r="X61" s="12">
        <v>261.72928607</v>
      </c>
      <c r="Y61" s="12">
        <v>263.29540634</v>
      </c>
      <c r="Z61" s="12">
        <v>255.63333723399998</v>
      </c>
      <c r="AA61" s="12">
        <v>246.09888673999998</v>
      </c>
    </row>
    <row r="62" spans="1:27" s="10" customFormat="1">
      <c r="A62" s="11" t="s">
        <v>28</v>
      </c>
      <c r="B62" s="11" t="s">
        <v>17</v>
      </c>
      <c r="C62" s="12">
        <v>11.95506204</v>
      </c>
      <c r="D62" s="12">
        <v>20.7464339</v>
      </c>
      <c r="E62" s="12">
        <v>38.573781769999997</v>
      </c>
      <c r="F62" s="12">
        <v>61.006645259999999</v>
      </c>
      <c r="G62" s="12">
        <v>98.287726059999997</v>
      </c>
      <c r="H62" s="12">
        <v>124.10124454999999</v>
      </c>
      <c r="I62" s="12">
        <v>170.14564589999998</v>
      </c>
      <c r="J62" s="12">
        <v>195.34417100000002</v>
      </c>
      <c r="K62" s="12">
        <v>242.15891479999999</v>
      </c>
      <c r="L62" s="12">
        <v>295.47000270000001</v>
      </c>
      <c r="M62" s="12">
        <v>363.4212076</v>
      </c>
      <c r="N62" s="12">
        <v>406.03276360000001</v>
      </c>
      <c r="O62" s="12">
        <v>511.60491079999997</v>
      </c>
      <c r="P62" s="12">
        <v>595.67013479999991</v>
      </c>
      <c r="Q62" s="12">
        <v>671.8375489</v>
      </c>
      <c r="R62" s="12">
        <v>752.67568819999997</v>
      </c>
      <c r="S62" s="12">
        <v>863.41818770000009</v>
      </c>
      <c r="T62" s="12">
        <v>913.14166669999997</v>
      </c>
      <c r="U62" s="12">
        <v>1047.003978</v>
      </c>
      <c r="V62" s="12">
        <v>1103.4994217000001</v>
      </c>
      <c r="W62" s="12">
        <v>1143.7298905</v>
      </c>
      <c r="X62" s="12">
        <v>1263.8106942999998</v>
      </c>
      <c r="Y62" s="12">
        <v>1396.8626956000001</v>
      </c>
      <c r="Z62" s="12">
        <v>1405.317329</v>
      </c>
      <c r="AA62" s="12">
        <v>1472.6258619999999</v>
      </c>
    </row>
    <row r="63" spans="1:27" s="10" customFormat="1">
      <c r="A63" s="35" t="s">
        <v>98</v>
      </c>
      <c r="B63" s="35"/>
      <c r="C63" s="29">
        <v>43603.056860715733</v>
      </c>
      <c r="D63" s="29">
        <v>43235.319548137493</v>
      </c>
      <c r="E63" s="29">
        <v>39598.075816355602</v>
      </c>
      <c r="F63" s="29">
        <v>40244.843390932198</v>
      </c>
      <c r="G63" s="29">
        <v>39066.192765375403</v>
      </c>
      <c r="H63" s="29">
        <v>38149.732736696598</v>
      </c>
      <c r="I63" s="29">
        <v>35749.469493456796</v>
      </c>
      <c r="J63" s="29">
        <v>35232.998920227496</v>
      </c>
      <c r="K63" s="29">
        <v>32444.889664795097</v>
      </c>
      <c r="L63" s="29">
        <v>31448.100817552699</v>
      </c>
      <c r="M63" s="29">
        <v>37576.917494506895</v>
      </c>
      <c r="N63" s="29">
        <v>38124.285215893105</v>
      </c>
      <c r="O63" s="29">
        <v>39092.986694763313</v>
      </c>
      <c r="P63" s="29">
        <v>40042.623868821298</v>
      </c>
      <c r="Q63" s="29">
        <v>41888.683117661203</v>
      </c>
      <c r="R63" s="29">
        <v>43028.947984961495</v>
      </c>
      <c r="S63" s="29">
        <v>42821.444520322999</v>
      </c>
      <c r="T63" s="29">
        <v>45696.71841241209</v>
      </c>
      <c r="U63" s="29">
        <v>44684.914619614501</v>
      </c>
      <c r="V63" s="29">
        <v>47135.691407067905</v>
      </c>
      <c r="W63" s="29">
        <v>51309.893099556997</v>
      </c>
      <c r="X63" s="29">
        <v>51929.428275474405</v>
      </c>
      <c r="Y63" s="29">
        <v>51830.023318512598</v>
      </c>
      <c r="Z63" s="29">
        <v>54068.983589357304</v>
      </c>
      <c r="AA63" s="29">
        <v>55291.582974985999</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1051.7524759999999</v>
      </c>
      <c r="D68" s="12">
        <v>857.91273562829997</v>
      </c>
      <c r="E68" s="12">
        <v>1110.798243747</v>
      </c>
      <c r="F68" s="12">
        <v>683.55775961769996</v>
      </c>
      <c r="G68" s="12">
        <v>921.33919943600006</v>
      </c>
      <c r="H68" s="12">
        <v>1149.2168798446999</v>
      </c>
      <c r="I68" s="12">
        <v>922.6981468102</v>
      </c>
      <c r="J68" s="12">
        <v>1220.0012334376001</v>
      </c>
      <c r="K68" s="12">
        <v>992.41949407100003</v>
      </c>
      <c r="L68" s="12">
        <v>907.07397435400003</v>
      </c>
      <c r="M68" s="12">
        <v>1063.7913699634</v>
      </c>
      <c r="N68" s="12">
        <v>1420.4471640313</v>
      </c>
      <c r="O68" s="12">
        <v>843.16021016100001</v>
      </c>
      <c r="P68" s="12">
        <v>1027.4729966754001</v>
      </c>
      <c r="Q68" s="12">
        <v>8.4497600000000006E-3</v>
      </c>
      <c r="R68" s="12">
        <v>8.5476395000000007E-3</v>
      </c>
      <c r="S68" s="12">
        <v>8.6129910000000004E-3</v>
      </c>
      <c r="T68" s="12">
        <v>8.5730019999999997E-3</v>
      </c>
      <c r="U68" s="12">
        <v>8.3948084999999999E-3</v>
      </c>
      <c r="V68" s="12">
        <v>8.5536420000000002E-3</v>
      </c>
      <c r="W68" s="12">
        <v>1.0385004E-2</v>
      </c>
      <c r="X68" s="12">
        <v>1.0026467000000001E-2</v>
      </c>
      <c r="Y68" s="12">
        <v>1.0092973999999999E-2</v>
      </c>
      <c r="Z68" s="12">
        <v>1.0323303000000001E-2</v>
      </c>
      <c r="AA68" s="12">
        <v>1.0244151E-2</v>
      </c>
    </row>
    <row r="69" spans="1:27" s="10" customFormat="1">
      <c r="A69" s="11" t="s">
        <v>29</v>
      </c>
      <c r="B69" s="11" t="s">
        <v>12</v>
      </c>
      <c r="C69" s="12">
        <v>92.656559999999999</v>
      </c>
      <c r="D69" s="12">
        <v>109.69755600000001</v>
      </c>
      <c r="E69" s="12">
        <v>218.68369000000001</v>
      </c>
      <c r="F69" s="12">
        <v>117.474785</v>
      </c>
      <c r="G69" s="12">
        <v>95.747810000000001</v>
      </c>
      <c r="H69" s="12">
        <v>120.80398</v>
      </c>
      <c r="I69" s="12">
        <v>42.774549999999998</v>
      </c>
      <c r="J69" s="12">
        <v>191.655</v>
      </c>
      <c r="K69" s="12">
        <v>208.50399999999999</v>
      </c>
      <c r="L69" s="12">
        <v>142.24797000000001</v>
      </c>
      <c r="M69" s="12">
        <v>171.80575999999999</v>
      </c>
      <c r="N69" s="12">
        <v>607.45525999999995</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165.93501312230003</v>
      </c>
      <c r="D70" s="12">
        <v>185.54998214811002</v>
      </c>
      <c r="E70" s="12">
        <v>281.10433153589997</v>
      </c>
      <c r="F70" s="12">
        <v>152.01131585961002</v>
      </c>
      <c r="G70" s="12">
        <v>268.04136562899998</v>
      </c>
      <c r="H70" s="12">
        <v>322.54616463610995</v>
      </c>
      <c r="I70" s="12">
        <v>227.67386722917999</v>
      </c>
      <c r="J70" s="12">
        <v>388.75355952475007</v>
      </c>
      <c r="K70" s="12">
        <v>334.31976261426001</v>
      </c>
      <c r="L70" s="12">
        <v>256.28797085880001</v>
      </c>
      <c r="M70" s="12">
        <v>384.01312108629998</v>
      </c>
      <c r="N70" s="12">
        <v>606.19245768619999</v>
      </c>
      <c r="O70" s="12">
        <v>388.52632082050008</v>
      </c>
      <c r="P70" s="12">
        <v>466.05964433153008</v>
      </c>
      <c r="Q70" s="12">
        <v>594.16250940300006</v>
      </c>
      <c r="R70" s="12">
        <v>749.32563879066993</v>
      </c>
      <c r="S70" s="12">
        <v>892.67082103100006</v>
      </c>
      <c r="T70" s="12">
        <v>976.86524133700016</v>
      </c>
      <c r="U70" s="12">
        <v>706.52866361600013</v>
      </c>
      <c r="V70" s="12">
        <v>808.11639807914003</v>
      </c>
      <c r="W70" s="12">
        <v>1441.2933222049999</v>
      </c>
      <c r="X70" s="12">
        <v>624.73770031100003</v>
      </c>
      <c r="Y70" s="12">
        <v>606.95079648419994</v>
      </c>
      <c r="Z70" s="12">
        <v>533.52641467616002</v>
      </c>
      <c r="AA70" s="12">
        <v>447.82936750255999</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6896.1305335698007</v>
      </c>
      <c r="D73" s="12">
        <v>7518.3205341930989</v>
      </c>
      <c r="E73" s="12">
        <v>7726.4718699398018</v>
      </c>
      <c r="F73" s="12">
        <v>9491.9465038419967</v>
      </c>
      <c r="G73" s="12">
        <v>9713.8185179765005</v>
      </c>
      <c r="H73" s="12">
        <v>11521.1569906327</v>
      </c>
      <c r="I73" s="12">
        <v>11681.809684698002</v>
      </c>
      <c r="J73" s="12">
        <v>11046.22018154</v>
      </c>
      <c r="K73" s="12">
        <v>12328.799081454004</v>
      </c>
      <c r="L73" s="12">
        <v>11660.924883505</v>
      </c>
      <c r="M73" s="12">
        <v>12297.413358144999</v>
      </c>
      <c r="N73" s="12">
        <v>11147.856432979999</v>
      </c>
      <c r="O73" s="12">
        <v>12479.176766378003</v>
      </c>
      <c r="P73" s="12">
        <v>12243.707459750001</v>
      </c>
      <c r="Q73" s="12">
        <v>12890.829664269</v>
      </c>
      <c r="R73" s="12">
        <v>14094.843847748003</v>
      </c>
      <c r="S73" s="12">
        <v>12498.222891071</v>
      </c>
      <c r="T73" s="12">
        <v>13657.42991438</v>
      </c>
      <c r="U73" s="12">
        <v>12625.841462408003</v>
      </c>
      <c r="V73" s="12">
        <v>15819.037462985001</v>
      </c>
      <c r="W73" s="12">
        <v>14645.245295036</v>
      </c>
      <c r="X73" s="12">
        <v>16745.595873573002</v>
      </c>
      <c r="Y73" s="12">
        <v>16287.380033279</v>
      </c>
      <c r="Z73" s="12">
        <v>18756.218077851998</v>
      </c>
      <c r="AA73" s="12">
        <v>20721.085470891998</v>
      </c>
    </row>
    <row r="74" spans="1:27" s="10" customFormat="1">
      <c r="A74" s="11" t="s">
        <v>29</v>
      </c>
      <c r="B74" s="11" t="s">
        <v>9</v>
      </c>
      <c r="C74" s="12">
        <v>1253.4736695136996</v>
      </c>
      <c r="D74" s="12">
        <v>1141.9604511204</v>
      </c>
      <c r="E74" s="12">
        <v>1162.8550037868001</v>
      </c>
      <c r="F74" s="12">
        <v>1086.1220833172001</v>
      </c>
      <c r="G74" s="12">
        <v>1103.1690111886996</v>
      </c>
      <c r="H74" s="12">
        <v>1066.9814090273996</v>
      </c>
      <c r="I74" s="12">
        <v>1033.9623148149001</v>
      </c>
      <c r="J74" s="12">
        <v>1008.0792499265001</v>
      </c>
      <c r="K74" s="12">
        <v>1003.6239053361001</v>
      </c>
      <c r="L74" s="12">
        <v>1859.9149359160001</v>
      </c>
      <c r="M74" s="12">
        <v>1748.1410963773001</v>
      </c>
      <c r="N74" s="12">
        <v>2819.2950148680002</v>
      </c>
      <c r="O74" s="12">
        <v>2910.5090157429995</v>
      </c>
      <c r="P74" s="12">
        <v>3105.7251563504997</v>
      </c>
      <c r="Q74" s="12">
        <v>4415.2846918564001</v>
      </c>
      <c r="R74" s="12">
        <v>4424.6765747600002</v>
      </c>
      <c r="S74" s="12">
        <v>5459.8459222990004</v>
      </c>
      <c r="T74" s="12">
        <v>7251.3041298640001</v>
      </c>
      <c r="U74" s="12">
        <v>10293.422185445001</v>
      </c>
      <c r="V74" s="12">
        <v>9228.6831158129971</v>
      </c>
      <c r="W74" s="12">
        <v>11653.748891211999</v>
      </c>
      <c r="X74" s="12">
        <v>11629.377769208</v>
      </c>
      <c r="Y74" s="12">
        <v>12846.885647617</v>
      </c>
      <c r="Z74" s="12">
        <v>11807.484106218</v>
      </c>
      <c r="AA74" s="12">
        <v>11443.371085088002</v>
      </c>
    </row>
    <row r="75" spans="1:27" s="10" customFormat="1">
      <c r="A75" s="11" t="s">
        <v>29</v>
      </c>
      <c r="B75" s="11" t="s">
        <v>102</v>
      </c>
      <c r="C75" s="12">
        <v>187.140804511</v>
      </c>
      <c r="D75" s="12">
        <v>189.18717557580001</v>
      </c>
      <c r="E75" s="12">
        <v>187.23592797700002</v>
      </c>
      <c r="F75" s="12">
        <v>179.99856683249999</v>
      </c>
      <c r="G75" s="12">
        <v>182.09433609100003</v>
      </c>
      <c r="H75" s="12">
        <v>176.80905027</v>
      </c>
      <c r="I75" s="12">
        <v>174.85265954000002</v>
      </c>
      <c r="J75" s="12">
        <v>171.435617536</v>
      </c>
      <c r="K75" s="12">
        <v>206.67461523</v>
      </c>
      <c r="L75" s="12">
        <v>1504.88674044</v>
      </c>
      <c r="M75" s="12">
        <v>1436.3731318800001</v>
      </c>
      <c r="N75" s="12">
        <v>1362.73650241</v>
      </c>
      <c r="O75" s="12">
        <v>1974.2805357299999</v>
      </c>
      <c r="P75" s="12">
        <v>2064.2167048740002</v>
      </c>
      <c r="Q75" s="12">
        <v>2734.3451180899997</v>
      </c>
      <c r="R75" s="12">
        <v>2730.3553097500003</v>
      </c>
      <c r="S75" s="12">
        <v>2906.5246827200003</v>
      </c>
      <c r="T75" s="12">
        <v>3434.8684210199999</v>
      </c>
      <c r="U75" s="12">
        <v>5203.0450989600004</v>
      </c>
      <c r="V75" s="12">
        <v>4450.9083331800002</v>
      </c>
      <c r="W75" s="12">
        <v>5082.9601035899996</v>
      </c>
      <c r="X75" s="12">
        <v>5391.3991255300007</v>
      </c>
      <c r="Y75" s="12">
        <v>6011.9883261599998</v>
      </c>
      <c r="Z75" s="12">
        <v>5214.6946446699994</v>
      </c>
      <c r="AA75" s="12">
        <v>4752.5631198600004</v>
      </c>
    </row>
    <row r="76" spans="1:27" s="10" customFormat="1">
      <c r="A76" s="11" t="s">
        <v>29</v>
      </c>
      <c r="B76" s="11" t="s">
        <v>15</v>
      </c>
      <c r="C76" s="12">
        <v>0</v>
      </c>
      <c r="D76" s="12">
        <v>0</v>
      </c>
      <c r="E76" s="12">
        <v>1.3385128999999999E-2</v>
      </c>
      <c r="F76" s="12">
        <v>1.6142329E-2</v>
      </c>
      <c r="G76" s="12">
        <v>1.9198688700000001E-2</v>
      </c>
      <c r="H76" s="12">
        <v>1.9217437E-2</v>
      </c>
      <c r="I76" s="12">
        <v>2.0448294999999998E-2</v>
      </c>
      <c r="J76" s="12">
        <v>2.31602913E-2</v>
      </c>
      <c r="K76" s="12">
        <v>2.3795404999999999E-2</v>
      </c>
      <c r="L76" s="12">
        <v>2.3829204E-2</v>
      </c>
      <c r="M76" s="12">
        <v>2.4450592E-2</v>
      </c>
      <c r="N76" s="12">
        <v>2.4931191000000002E-2</v>
      </c>
      <c r="O76" s="12">
        <v>3.0172199E-2</v>
      </c>
      <c r="P76" s="12">
        <v>3.0648187E-2</v>
      </c>
      <c r="Q76" s="12">
        <v>3.5282357E-2</v>
      </c>
      <c r="R76" s="12">
        <v>3.6261369000000002E-2</v>
      </c>
      <c r="S76" s="12">
        <v>3.8253229999999999E-2</v>
      </c>
      <c r="T76" s="12">
        <v>4.0949961E-2</v>
      </c>
      <c r="U76" s="12">
        <v>4.7766551000000004E-2</v>
      </c>
      <c r="V76" s="12">
        <v>4.7329111E-2</v>
      </c>
      <c r="W76" s="12">
        <v>4.8901124000000004E-2</v>
      </c>
      <c r="X76" s="12">
        <v>5.8080111000000004E-2</v>
      </c>
      <c r="Y76" s="12">
        <v>5.9261920999999995E-2</v>
      </c>
      <c r="Z76" s="12">
        <v>5.7849814999999999E-2</v>
      </c>
      <c r="AA76" s="12">
        <v>5.9620092999999999E-2</v>
      </c>
    </row>
    <row r="77" spans="1:27" s="10" customFormat="1">
      <c r="A77" s="11" t="s">
        <v>29</v>
      </c>
      <c r="B77" s="11" t="s">
        <v>17</v>
      </c>
      <c r="C77" s="12">
        <v>52.664969999999997</v>
      </c>
      <c r="D77" s="12">
        <v>73.327920000000006</v>
      </c>
      <c r="E77" s="12">
        <v>89.261170000000007</v>
      </c>
      <c r="F77" s="12">
        <v>108.151855</v>
      </c>
      <c r="G77" s="12">
        <v>131.66390000000001</v>
      </c>
      <c r="H77" s="12">
        <v>152.21274</v>
      </c>
      <c r="I77" s="12">
        <v>178.56530000000001</v>
      </c>
      <c r="J77" s="12">
        <v>201.04263</v>
      </c>
      <c r="K77" s="12">
        <v>234.22461000000001</v>
      </c>
      <c r="L77" s="12">
        <v>264.86266999999998</v>
      </c>
      <c r="M77" s="12">
        <v>304.58211999999997</v>
      </c>
      <c r="N77" s="12">
        <v>323.80507999999998</v>
      </c>
      <c r="O77" s="12">
        <v>368.27062999999998</v>
      </c>
      <c r="P77" s="12">
        <v>421.49666999999999</v>
      </c>
      <c r="Q77" s="12">
        <v>446.78246999999999</v>
      </c>
      <c r="R77" s="12">
        <v>492.28035999999997</v>
      </c>
      <c r="S77" s="12">
        <v>527.56700000000001</v>
      </c>
      <c r="T77" s="12">
        <v>542.40454</v>
      </c>
      <c r="U77" s="12">
        <v>603.24303999999995</v>
      </c>
      <c r="V77" s="12">
        <v>621.49369999999999</v>
      </c>
      <c r="W77" s="12">
        <v>636.29223999999999</v>
      </c>
      <c r="X77" s="12">
        <v>666.75620000000004</v>
      </c>
      <c r="Y77" s="12">
        <v>730.21576000000005</v>
      </c>
      <c r="Z77" s="12">
        <v>725.46642999999995</v>
      </c>
      <c r="AA77" s="12">
        <v>742.71966999999995</v>
      </c>
    </row>
    <row r="78" spans="1:27" s="10" customFormat="1">
      <c r="A78" s="35" t="s">
        <v>98</v>
      </c>
      <c r="B78" s="35"/>
      <c r="C78" s="29">
        <v>9459.9482522058006</v>
      </c>
      <c r="D78" s="29">
        <v>9813.4412590899083</v>
      </c>
      <c r="E78" s="29">
        <v>10499.913139009503</v>
      </c>
      <c r="F78" s="29">
        <v>11531.112447636508</v>
      </c>
      <c r="G78" s="29">
        <v>12102.115904230201</v>
      </c>
      <c r="H78" s="29">
        <v>14180.70542414091</v>
      </c>
      <c r="I78" s="29">
        <v>13908.918563552283</v>
      </c>
      <c r="J78" s="29">
        <v>13854.709224428851</v>
      </c>
      <c r="K78" s="29">
        <v>14867.666243475365</v>
      </c>
      <c r="L78" s="29">
        <v>14826.449734633801</v>
      </c>
      <c r="M78" s="29">
        <v>15665.164705571999</v>
      </c>
      <c r="N78" s="29">
        <v>16601.2463295655</v>
      </c>
      <c r="O78" s="29">
        <v>16621.372313102504</v>
      </c>
      <c r="P78" s="29">
        <v>16842.965257107433</v>
      </c>
      <c r="Q78" s="29">
        <v>17900.285315288402</v>
      </c>
      <c r="R78" s="29">
        <v>19268.854608938171</v>
      </c>
      <c r="S78" s="29">
        <v>18850.748247392003</v>
      </c>
      <c r="T78" s="29">
        <v>21885.607858583</v>
      </c>
      <c r="U78" s="29">
        <v>23625.800706277503</v>
      </c>
      <c r="V78" s="29">
        <v>25855.845530519138</v>
      </c>
      <c r="W78" s="29">
        <v>27740.297893456998</v>
      </c>
      <c r="X78" s="29">
        <v>28999.721369559004</v>
      </c>
      <c r="Y78" s="29">
        <v>29741.2265703542</v>
      </c>
      <c r="Z78" s="29">
        <v>31097.23892204916</v>
      </c>
      <c r="AA78" s="29">
        <v>32612.296167633558</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0</v>
      </c>
      <c r="D83" s="12">
        <v>2.2327304000000002E-3</v>
      </c>
      <c r="E83" s="12">
        <v>2.3809532E-3</v>
      </c>
      <c r="F83" s="12">
        <v>2.5030073999999999E-3</v>
      </c>
      <c r="G83" s="12">
        <v>2.622536E-3</v>
      </c>
      <c r="H83" s="12">
        <v>2.7796370000000002E-3</v>
      </c>
      <c r="I83" s="12">
        <v>3.0106711E-3</v>
      </c>
      <c r="J83" s="12">
        <v>3.2320279E-3</v>
      </c>
      <c r="K83" s="12">
        <v>3.5743952999999998E-3</v>
      </c>
      <c r="L83" s="12">
        <v>3.9643059999999999E-3</v>
      </c>
      <c r="M83" s="12">
        <v>3.9974446000000004E-3</v>
      </c>
      <c r="N83" s="12">
        <v>4.3004923999999996E-3</v>
      </c>
      <c r="O83" s="12">
        <v>4.2234780000000001E-3</v>
      </c>
      <c r="P83" s="12">
        <v>4.2462530000000002E-3</v>
      </c>
      <c r="Q83" s="12">
        <v>4.8138590000000002E-3</v>
      </c>
      <c r="R83" s="12">
        <v>4.8220692999999997E-3</v>
      </c>
      <c r="S83" s="12">
        <v>4.9273959999999997E-3</v>
      </c>
      <c r="T83" s="12">
        <v>4.7778287000000003E-3</v>
      </c>
      <c r="U83" s="12">
        <v>4.9065434999999999E-3</v>
      </c>
      <c r="V83" s="12">
        <v>4.9478695999999999E-3</v>
      </c>
      <c r="W83" s="12">
        <v>5.3261224999999997E-3</v>
      </c>
      <c r="X83" s="12">
        <v>5.9351776999999996E-3</v>
      </c>
      <c r="Y83" s="12">
        <v>5.9481305E-3</v>
      </c>
      <c r="Z83" s="12">
        <v>6.0429606000000002E-3</v>
      </c>
      <c r="AA83" s="12">
        <v>6.0752747000000001E-3</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2.1047525299999997E-3</v>
      </c>
      <c r="D85" s="12">
        <v>2.1993303299999998E-3</v>
      </c>
      <c r="E85" s="12">
        <v>6.7443195000000001E-3</v>
      </c>
      <c r="F85" s="12">
        <v>0.22589902392</v>
      </c>
      <c r="G85" s="12">
        <v>2.5767409499999998E-3</v>
      </c>
      <c r="H85" s="12">
        <v>2.5897325219999996E-2</v>
      </c>
      <c r="I85" s="12">
        <v>1.1095076233399999</v>
      </c>
      <c r="J85" s="12">
        <v>1.93875444716</v>
      </c>
      <c r="K85" s="12">
        <v>3.2157132637599997</v>
      </c>
      <c r="L85" s="12">
        <v>6.1208580915999997</v>
      </c>
      <c r="M85" s="12">
        <v>0.39742361504999996</v>
      </c>
      <c r="N85" s="12">
        <v>13.2504455281</v>
      </c>
      <c r="O85" s="12">
        <v>12.838048961999998</v>
      </c>
      <c r="P85" s="12">
        <v>12.7111889921</v>
      </c>
      <c r="Q85" s="12">
        <v>15.610974394499999</v>
      </c>
      <c r="R85" s="12">
        <v>11.987819096000001</v>
      </c>
      <c r="S85" s="12">
        <v>49.681909078699995</v>
      </c>
      <c r="T85" s="12">
        <v>11.939200548800001</v>
      </c>
      <c r="U85" s="12">
        <v>5.1316099681000003</v>
      </c>
      <c r="V85" s="12">
        <v>7.3190901068000009</v>
      </c>
      <c r="W85" s="12">
        <v>7.2976146489000007</v>
      </c>
      <c r="X85" s="12">
        <v>4.5182011219999998</v>
      </c>
      <c r="Y85" s="12">
        <v>5.4780345503000003</v>
      </c>
      <c r="Z85" s="12">
        <v>4.3888855267999993</v>
      </c>
      <c r="AA85" s="12">
        <v>4.1337220268000001</v>
      </c>
    </row>
    <row r="86" spans="1:32" s="10" customFormat="1">
      <c r="A86" s="11" t="s">
        <v>30</v>
      </c>
      <c r="B86" s="11" t="s">
        <v>3</v>
      </c>
      <c r="C86" s="12">
        <v>9555.8997399999989</v>
      </c>
      <c r="D86" s="12">
        <v>9504.9195400000008</v>
      </c>
      <c r="E86" s="12">
        <v>9485.4918100000014</v>
      </c>
      <c r="F86" s="12">
        <v>8898.6691499999997</v>
      </c>
      <c r="G86" s="12">
        <v>8042.7673399999994</v>
      </c>
      <c r="H86" s="12">
        <v>8071.9697740000001</v>
      </c>
      <c r="I86" s="12">
        <v>10834.23403</v>
      </c>
      <c r="J86" s="12">
        <v>10541.877300000002</v>
      </c>
      <c r="K86" s="12">
        <v>9927.4946499999987</v>
      </c>
      <c r="L86" s="12">
        <v>9500.7141900000006</v>
      </c>
      <c r="M86" s="12">
        <v>9789.8469499999992</v>
      </c>
      <c r="N86" s="12">
        <v>9863.8036300000003</v>
      </c>
      <c r="O86" s="12">
        <v>8917.281759999998</v>
      </c>
      <c r="P86" s="12">
        <v>8416.3437799999992</v>
      </c>
      <c r="Q86" s="12">
        <v>9072.4582899999987</v>
      </c>
      <c r="R86" s="12">
        <v>8876.4871899999998</v>
      </c>
      <c r="S86" s="12">
        <v>8678.4571100000012</v>
      </c>
      <c r="T86" s="12">
        <v>8802.3023700000012</v>
      </c>
      <c r="U86" s="12">
        <v>8603.8501299999989</v>
      </c>
      <c r="V86" s="12">
        <v>9398.36895</v>
      </c>
      <c r="W86" s="12">
        <v>9543.97019</v>
      </c>
      <c r="X86" s="12">
        <v>8405.0482499999998</v>
      </c>
      <c r="Y86" s="12">
        <v>9177.8184600000004</v>
      </c>
      <c r="Z86" s="12">
        <v>10371.256450000001</v>
      </c>
      <c r="AA86" s="12">
        <v>9623.7060299999994</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4392.9844830131506</v>
      </c>
      <c r="D88" s="12">
        <v>4228.4151831289601</v>
      </c>
      <c r="E88" s="12">
        <v>4520.0265467958006</v>
      </c>
      <c r="F88" s="12">
        <v>4581.5899135117706</v>
      </c>
      <c r="G88" s="12">
        <v>5313.0291896624003</v>
      </c>
      <c r="H88" s="12">
        <v>5834.8393656767703</v>
      </c>
      <c r="I88" s="12">
        <v>7512.9056433168998</v>
      </c>
      <c r="J88" s="12">
        <v>7564.8281650698991</v>
      </c>
      <c r="K88" s="12">
        <v>13088.256920380201</v>
      </c>
      <c r="L88" s="12">
        <v>12918.8215048082</v>
      </c>
      <c r="M88" s="12">
        <v>12253.520726913001</v>
      </c>
      <c r="N88" s="12">
        <v>12659.4706415201</v>
      </c>
      <c r="O88" s="12">
        <v>12868.182985379501</v>
      </c>
      <c r="P88" s="12">
        <v>13419.948216053101</v>
      </c>
      <c r="Q88" s="12">
        <v>12960.2881731457</v>
      </c>
      <c r="R88" s="12">
        <v>12620.661040253999</v>
      </c>
      <c r="S88" s="12">
        <v>12390.986450496399</v>
      </c>
      <c r="T88" s="12">
        <v>13511.800212451701</v>
      </c>
      <c r="U88" s="12">
        <v>13123.693449118802</v>
      </c>
      <c r="V88" s="12">
        <v>12604.040547245801</v>
      </c>
      <c r="W88" s="12">
        <v>13080.3892588934</v>
      </c>
      <c r="X88" s="12">
        <v>12804.611024566399</v>
      </c>
      <c r="Y88" s="12">
        <v>13215.744918943701</v>
      </c>
      <c r="Z88" s="12">
        <v>13205.425562160401</v>
      </c>
      <c r="AA88" s="12">
        <v>12825.044427479001</v>
      </c>
    </row>
    <row r="89" spans="1:32" s="10" customFormat="1">
      <c r="A89" s="11" t="s">
        <v>30</v>
      </c>
      <c r="B89" s="11" t="s">
        <v>9</v>
      </c>
      <c r="C89" s="12">
        <v>2.3204916999999999E-3</v>
      </c>
      <c r="D89" s="12">
        <v>4.4358523000000002E-3</v>
      </c>
      <c r="E89" s="12">
        <v>5.40195E-3</v>
      </c>
      <c r="F89" s="12">
        <v>6.6606032999999999E-3</v>
      </c>
      <c r="G89" s="12">
        <v>6.4579376999999993E-3</v>
      </c>
      <c r="H89" s="12">
        <v>5.4532959000000002E-3</v>
      </c>
      <c r="I89" s="12">
        <v>5.7871464999999997E-3</v>
      </c>
      <c r="J89" s="12">
        <v>7.9977557000000012E-3</v>
      </c>
      <c r="K89" s="12">
        <v>7.7043985999999997E-3</v>
      </c>
      <c r="L89" s="12">
        <v>1.1305958499999999E-2</v>
      </c>
      <c r="M89" s="12">
        <v>1.1946666999999999E-2</v>
      </c>
      <c r="N89" s="12">
        <v>1.65399829E-2</v>
      </c>
      <c r="O89" s="12">
        <v>1.6528943300000001E-2</v>
      </c>
      <c r="P89" s="12">
        <v>1.6340177900000002E-2</v>
      </c>
      <c r="Q89" s="12">
        <v>1.5943531699999999E-2</v>
      </c>
      <c r="R89" s="12">
        <v>1.6696794500000001E-2</v>
      </c>
      <c r="S89" s="12">
        <v>2.2770568599999999E-2</v>
      </c>
      <c r="T89" s="12">
        <v>2.3497807000000002E-2</v>
      </c>
      <c r="U89" s="12">
        <v>2.8835733499999999E-2</v>
      </c>
      <c r="V89" s="12">
        <v>3.1829814999999997E-2</v>
      </c>
      <c r="W89" s="12">
        <v>3.8294410000000001E-2</v>
      </c>
      <c r="X89" s="12">
        <v>6.4432558000000001E-2</v>
      </c>
      <c r="Y89" s="12">
        <v>6.3541252999999992E-2</v>
      </c>
      <c r="Z89" s="12">
        <v>5.5711666E-2</v>
      </c>
      <c r="AA89" s="12">
        <v>5.7877043500000003E-2</v>
      </c>
    </row>
    <row r="90" spans="1:32" s="10" customFormat="1">
      <c r="A90" s="11" t="s">
        <v>30</v>
      </c>
      <c r="B90" s="11" t="s">
        <v>102</v>
      </c>
      <c r="C90" s="12">
        <v>1.0640543000000001E-2</v>
      </c>
      <c r="D90" s="12">
        <v>1.2168881999999999E-2</v>
      </c>
      <c r="E90" s="12">
        <v>1.4175725E-2</v>
      </c>
      <c r="F90" s="12">
        <v>1.6462414700000001E-2</v>
      </c>
      <c r="G90" s="12">
        <v>1.9330157000000001E-2</v>
      </c>
      <c r="H90" s="12">
        <v>1.9535682499999998E-2</v>
      </c>
      <c r="I90" s="12">
        <v>2.4253672E-2</v>
      </c>
      <c r="J90" s="12">
        <v>3.2000230000000005E-2</v>
      </c>
      <c r="K90" s="12">
        <v>5.1588994999999999E-2</v>
      </c>
      <c r="L90" s="12">
        <v>6.1193745999999993E-2</v>
      </c>
      <c r="M90" s="12">
        <v>6.3403138999999997E-2</v>
      </c>
      <c r="N90" s="12">
        <v>6.3232292999999995E-2</v>
      </c>
      <c r="O90" s="12">
        <v>6.9966744999999997E-2</v>
      </c>
      <c r="P90" s="12">
        <v>6.9945798000000003E-2</v>
      </c>
      <c r="Q90" s="12">
        <v>8.1628277999999999E-2</v>
      </c>
      <c r="R90" s="12">
        <v>8.2318594999999994E-2</v>
      </c>
      <c r="S90" s="12">
        <v>8.8595919999999995E-2</v>
      </c>
      <c r="T90" s="12">
        <v>0.101708567</v>
      </c>
      <c r="U90" s="12">
        <v>9.8338671000000002E-2</v>
      </c>
      <c r="V90" s="12">
        <v>9.7245925999999996E-2</v>
      </c>
      <c r="W90" s="12">
        <v>0.103967641</v>
      </c>
      <c r="X90" s="12">
        <v>0.13003564400000001</v>
      </c>
      <c r="Y90" s="12">
        <v>0.12522201399999999</v>
      </c>
      <c r="Z90" s="12">
        <v>0.12377461000000001</v>
      </c>
      <c r="AA90" s="12">
        <v>0.14080149</v>
      </c>
    </row>
    <row r="91" spans="1:32" s="10" customFormat="1">
      <c r="A91" s="11" t="s">
        <v>30</v>
      </c>
      <c r="B91" s="11" t="s">
        <v>15</v>
      </c>
      <c r="C91" s="12">
        <v>0</v>
      </c>
      <c r="D91" s="12">
        <v>0</v>
      </c>
      <c r="E91" s="12">
        <v>2.10553167E-2</v>
      </c>
      <c r="F91" s="12">
        <v>2.3970962300000002E-2</v>
      </c>
      <c r="G91" s="12">
        <v>2.7253072000000003E-2</v>
      </c>
      <c r="H91" s="12">
        <v>3.1078198000000001E-2</v>
      </c>
      <c r="I91" s="12">
        <v>4.8223704500000006E-2</v>
      </c>
      <c r="J91" s="12">
        <v>7.231921899999999E-2</v>
      </c>
      <c r="K91" s="12">
        <v>177.10015820900003</v>
      </c>
      <c r="L91" s="12">
        <v>815.72155401099997</v>
      </c>
      <c r="M91" s="12">
        <v>840.64734688699991</v>
      </c>
      <c r="N91" s="12">
        <v>794.008391383</v>
      </c>
      <c r="O91" s="12">
        <v>1004.027292824</v>
      </c>
      <c r="P91" s="12">
        <v>1043.9995023000001</v>
      </c>
      <c r="Q91" s="12">
        <v>1287.3812087159999</v>
      </c>
      <c r="R91" s="12">
        <v>1283.656431912</v>
      </c>
      <c r="S91" s="12">
        <v>1376.6859097670001</v>
      </c>
      <c r="T91" s="12">
        <v>1401.548904492</v>
      </c>
      <c r="U91" s="12">
        <v>1284.7430442260002</v>
      </c>
      <c r="V91" s="12">
        <v>1274.51595105</v>
      </c>
      <c r="W91" s="12">
        <v>1337.75792434</v>
      </c>
      <c r="X91" s="12">
        <v>1322.1994306930001</v>
      </c>
      <c r="Y91" s="12">
        <v>1248.67241635</v>
      </c>
      <c r="Z91" s="12">
        <v>1282.9707472499999</v>
      </c>
      <c r="AA91" s="12">
        <v>1271.2775302260002</v>
      </c>
    </row>
    <row r="92" spans="1:32" s="10" customFormat="1">
      <c r="A92" s="11" t="s">
        <v>30</v>
      </c>
      <c r="B92" s="11" t="s">
        <v>17</v>
      </c>
      <c r="C92" s="12">
        <v>0.65625659999999997</v>
      </c>
      <c r="D92" s="12">
        <v>1.0314741000000001</v>
      </c>
      <c r="E92" s="12">
        <v>1.5810709000000001</v>
      </c>
      <c r="F92" s="12">
        <v>3.3916013</v>
      </c>
      <c r="G92" s="12">
        <v>5.1260469999999998</v>
      </c>
      <c r="H92" s="12">
        <v>7.1676454999999999</v>
      </c>
      <c r="I92" s="12">
        <v>12.003698999999999</v>
      </c>
      <c r="J92" s="12">
        <v>15.368104000000001</v>
      </c>
      <c r="K92" s="12">
        <v>22.490877000000001</v>
      </c>
      <c r="L92" s="12">
        <v>25.472097000000002</v>
      </c>
      <c r="M92" s="12">
        <v>30.433164999999999</v>
      </c>
      <c r="N92" s="12">
        <v>31.928038000000001</v>
      </c>
      <c r="O92" s="12">
        <v>36.892437000000001</v>
      </c>
      <c r="P92" s="12">
        <v>42.841453999999999</v>
      </c>
      <c r="Q92" s="12">
        <v>45.897320000000001</v>
      </c>
      <c r="R92" s="12">
        <v>48.60134</v>
      </c>
      <c r="S92" s="12">
        <v>61.092509999999997</v>
      </c>
      <c r="T92" s="12">
        <v>70.189059999999998</v>
      </c>
      <c r="U92" s="12">
        <v>69.495940000000004</v>
      </c>
      <c r="V92" s="12">
        <v>76.534769999999995</v>
      </c>
      <c r="W92" s="12">
        <v>79.253240000000005</v>
      </c>
      <c r="X92" s="12">
        <v>84.465850000000003</v>
      </c>
      <c r="Y92" s="12">
        <v>90.63749</v>
      </c>
      <c r="Z92" s="12">
        <v>90.039100000000005</v>
      </c>
      <c r="AA92" s="12">
        <v>94.128919999999994</v>
      </c>
      <c r="AE92" s="6"/>
      <c r="AF92" s="6"/>
    </row>
    <row r="93" spans="1:32" s="10" customFormat="1">
      <c r="A93" s="35" t="s">
        <v>98</v>
      </c>
      <c r="B93" s="35"/>
      <c r="C93" s="29">
        <v>13948.888648257378</v>
      </c>
      <c r="D93" s="29">
        <v>13733.34359104199</v>
      </c>
      <c r="E93" s="29">
        <v>14005.532884018501</v>
      </c>
      <c r="F93" s="29">
        <v>13480.49412614639</v>
      </c>
      <c r="G93" s="29">
        <v>13355.80818687705</v>
      </c>
      <c r="H93" s="29">
        <v>13906.84326993489</v>
      </c>
      <c r="I93" s="29">
        <v>18348.25797875784</v>
      </c>
      <c r="J93" s="29">
        <v>18108.655449300659</v>
      </c>
      <c r="K93" s="29">
        <v>23018.97856243786</v>
      </c>
      <c r="L93" s="29">
        <v>22425.671823164299</v>
      </c>
      <c r="M93" s="29">
        <v>22043.781044639651</v>
      </c>
      <c r="N93" s="29">
        <v>22536.545557523499</v>
      </c>
      <c r="O93" s="29">
        <v>21798.323546762796</v>
      </c>
      <c r="P93" s="29">
        <v>21849.023771476099</v>
      </c>
      <c r="Q93" s="29">
        <v>22048.378194930901</v>
      </c>
      <c r="R93" s="29">
        <v>21509.157568213799</v>
      </c>
      <c r="S93" s="29">
        <v>21119.153167539702</v>
      </c>
      <c r="T93" s="29">
        <v>22326.0700586362</v>
      </c>
      <c r="U93" s="29">
        <v>21732.708931363901</v>
      </c>
      <c r="V93" s="29">
        <v>22009.765365037201</v>
      </c>
      <c r="W93" s="29">
        <v>22631.7006840748</v>
      </c>
      <c r="X93" s="29">
        <v>21214.247843424098</v>
      </c>
      <c r="Y93" s="29">
        <v>22399.110902877499</v>
      </c>
      <c r="Z93" s="29">
        <v>23581.132652313798</v>
      </c>
      <c r="AA93" s="29">
        <v>22452.948131823996</v>
      </c>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B97" s="6"/>
      <c r="AC97" s="6"/>
      <c r="AD97" s="6"/>
      <c r="AE97" s="6"/>
      <c r="AF97" s="6"/>
    </row>
    <row r="98" spans="1:32" s="10" customFormat="1">
      <c r="A98" s="11" t="s">
        <v>18</v>
      </c>
      <c r="B98" s="11" t="s">
        <v>105</v>
      </c>
      <c r="C98" s="12">
        <v>498.84291684930008</v>
      </c>
      <c r="D98" s="12">
        <v>510.11082143560009</v>
      </c>
      <c r="E98" s="12">
        <v>2419.1536098745005</v>
      </c>
      <c r="F98" s="12">
        <v>2762.7669788024</v>
      </c>
      <c r="G98" s="12">
        <v>3566.1305546789999</v>
      </c>
      <c r="H98" s="12">
        <v>5679.9176329519996</v>
      </c>
      <c r="I98" s="12">
        <v>6460.0825643745002</v>
      </c>
      <c r="J98" s="12">
        <v>8463.239380854</v>
      </c>
      <c r="K98" s="12">
        <v>8916.7333491049994</v>
      </c>
      <c r="L98" s="12">
        <v>14780.623052282999</v>
      </c>
      <c r="M98" s="12">
        <v>14867.204569131001</v>
      </c>
      <c r="N98" s="12">
        <v>15470.679283719999</v>
      </c>
      <c r="O98" s="12">
        <v>19721.908950243003</v>
      </c>
      <c r="P98" s="12">
        <v>19920.887619130001</v>
      </c>
      <c r="Q98" s="12">
        <v>20111.825793047999</v>
      </c>
      <c r="R98" s="12">
        <v>21050.207959388998</v>
      </c>
      <c r="S98" s="12">
        <v>25889.809767340001</v>
      </c>
      <c r="T98" s="12">
        <v>26485.026831309999</v>
      </c>
      <c r="U98" s="12">
        <v>38986.049099821008</v>
      </c>
      <c r="V98" s="12">
        <v>43288.56136172</v>
      </c>
      <c r="W98" s="12">
        <v>43596.871062169994</v>
      </c>
      <c r="X98" s="12">
        <v>46909.195533225</v>
      </c>
      <c r="Y98" s="12">
        <v>46754.335240713997</v>
      </c>
      <c r="Z98" s="12">
        <v>41135.530710229999</v>
      </c>
      <c r="AA98" s="12">
        <v>40663.689679269999</v>
      </c>
      <c r="AB98" s="6"/>
      <c r="AC98" s="6"/>
      <c r="AD98" s="6"/>
      <c r="AE98" s="6"/>
      <c r="AF98" s="6"/>
    </row>
    <row r="99" spans="1:32" collapsed="1">
      <c r="A99" s="11" t="s">
        <v>18</v>
      </c>
      <c r="B99" s="11" t="s">
        <v>14</v>
      </c>
      <c r="C99" s="12">
        <v>1711.8436999999999</v>
      </c>
      <c r="D99" s="12">
        <v>2050.4399250000001</v>
      </c>
      <c r="E99" s="12">
        <v>3698.9074088520001</v>
      </c>
      <c r="F99" s="12">
        <v>4820.9510815170006</v>
      </c>
      <c r="G99" s="12">
        <v>5825.3179086705013</v>
      </c>
      <c r="H99" s="12">
        <v>6426.5021542034992</v>
      </c>
      <c r="I99" s="12">
        <v>7708.5391662680004</v>
      </c>
      <c r="J99" s="12">
        <v>9049.1216072279985</v>
      </c>
      <c r="K99" s="12">
        <v>10318.287124456003</v>
      </c>
      <c r="L99" s="12">
        <v>9940.1450590010008</v>
      </c>
      <c r="M99" s="12">
        <v>11109.605440771496</v>
      </c>
      <c r="N99" s="12">
        <v>10507.264438146001</v>
      </c>
      <c r="O99" s="12">
        <v>11417.545768689</v>
      </c>
      <c r="P99" s="12">
        <v>12357.241996019997</v>
      </c>
      <c r="Q99" s="12">
        <v>14036.907906105</v>
      </c>
      <c r="R99" s="12">
        <v>14869.162704284005</v>
      </c>
      <c r="S99" s="12">
        <v>15969.205689380999</v>
      </c>
      <c r="T99" s="12">
        <v>16067.177465214001</v>
      </c>
      <c r="U99" s="12">
        <v>15343.506840096001</v>
      </c>
      <c r="V99" s="12">
        <v>15768.792951330999</v>
      </c>
      <c r="W99" s="12">
        <v>14439.349018825</v>
      </c>
      <c r="X99" s="12">
        <v>15387.536521045</v>
      </c>
      <c r="Y99" s="12">
        <v>15217.503447061999</v>
      </c>
      <c r="Z99" s="12">
        <v>15892.525397657999</v>
      </c>
      <c r="AA99" s="12">
        <v>14173.726714818004</v>
      </c>
    </row>
    <row r="100" spans="1:32">
      <c r="A100" s="11" t="s">
        <v>18</v>
      </c>
      <c r="B100" s="11" t="s">
        <v>25</v>
      </c>
      <c r="C100" s="12">
        <v>112.91016877400001</v>
      </c>
      <c r="D100" s="12">
        <v>182.44965543999999</v>
      </c>
      <c r="E100" s="12">
        <v>287.56617059999996</v>
      </c>
      <c r="F100" s="12">
        <v>407.98050427999999</v>
      </c>
      <c r="G100" s="12">
        <v>565.01789475999999</v>
      </c>
      <c r="H100" s="12">
        <v>694.03641404000007</v>
      </c>
      <c r="I100" s="12">
        <v>922.25718330000007</v>
      </c>
      <c r="J100" s="12">
        <v>1093.7025841</v>
      </c>
      <c r="K100" s="12">
        <v>1382.3278732000001</v>
      </c>
      <c r="L100" s="12">
        <v>1673.5973672999999</v>
      </c>
      <c r="M100" s="12">
        <v>2030.2170159</v>
      </c>
      <c r="N100" s="12">
        <v>2292.2976153999998</v>
      </c>
      <c r="O100" s="12">
        <v>2751.2939365000002</v>
      </c>
      <c r="P100" s="12">
        <v>3184.9289407000001</v>
      </c>
      <c r="Q100" s="12">
        <v>3489.9641199000002</v>
      </c>
      <c r="R100" s="12">
        <v>3945.910116</v>
      </c>
      <c r="S100" s="12">
        <v>4397.8092006999996</v>
      </c>
      <c r="T100" s="12">
        <v>4740.9417955999998</v>
      </c>
      <c r="U100" s="12">
        <v>5287.4873536000005</v>
      </c>
      <c r="V100" s="12">
        <v>5750.1643854000004</v>
      </c>
      <c r="W100" s="12">
        <v>5967.1592079999991</v>
      </c>
      <c r="X100" s="12">
        <v>6459.5353000000005</v>
      </c>
      <c r="Y100" s="12">
        <v>6977.8615740000005</v>
      </c>
      <c r="Z100" s="12">
        <v>7082.9964820000005</v>
      </c>
      <c r="AA100" s="12">
        <v>7418.3817979999985</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25.525048281200004</v>
      </c>
      <c r="D103" s="12">
        <v>29.889186793400004</v>
      </c>
      <c r="E103" s="12">
        <v>1905.0606922270001</v>
      </c>
      <c r="F103" s="12">
        <v>1974.1325912940001</v>
      </c>
      <c r="G103" s="12">
        <v>2778.01962413</v>
      </c>
      <c r="H103" s="12">
        <v>3397.6433222920004</v>
      </c>
      <c r="I103" s="12">
        <v>3739.0686777335004</v>
      </c>
      <c r="J103" s="12">
        <v>3957.6817194690002</v>
      </c>
      <c r="K103" s="12">
        <v>3821.8890962200003</v>
      </c>
      <c r="L103" s="12">
        <v>6601.9430894769994</v>
      </c>
      <c r="M103" s="12">
        <v>6320.7683423380004</v>
      </c>
      <c r="N103" s="12">
        <v>6030.7363844299998</v>
      </c>
      <c r="O103" s="12">
        <v>7843.0062849699998</v>
      </c>
      <c r="P103" s="12">
        <v>7771.8575433940005</v>
      </c>
      <c r="Q103" s="12">
        <v>7650.4265818740005</v>
      </c>
      <c r="R103" s="12">
        <v>7962.4473341189996</v>
      </c>
      <c r="S103" s="12">
        <v>9926.3075577300006</v>
      </c>
      <c r="T103" s="12">
        <v>9640.9877238499994</v>
      </c>
      <c r="U103" s="12">
        <v>13280.64257978</v>
      </c>
      <c r="V103" s="12">
        <v>12937.889588130001</v>
      </c>
      <c r="W103" s="12">
        <v>12140.28949307</v>
      </c>
      <c r="X103" s="12">
        <v>14117.12067235</v>
      </c>
      <c r="Y103" s="12">
        <v>12688.0637754</v>
      </c>
      <c r="Z103" s="12">
        <v>11338.93186948</v>
      </c>
      <c r="AA103" s="12">
        <v>10432.69456788</v>
      </c>
    </row>
    <row r="104" spans="1:32">
      <c r="A104" s="11" t="s">
        <v>26</v>
      </c>
      <c r="B104" s="11" t="s">
        <v>14</v>
      </c>
      <c r="C104" s="12">
        <v>979.86509999999998</v>
      </c>
      <c r="D104" s="12">
        <v>1148.236005</v>
      </c>
      <c r="E104" s="12">
        <v>2598.6621225610006</v>
      </c>
      <c r="F104" s="12">
        <v>3437.3004632060001</v>
      </c>
      <c r="G104" s="12">
        <v>4439.8563092280001</v>
      </c>
      <c r="H104" s="12">
        <v>5468.2880408459996</v>
      </c>
      <c r="I104" s="12">
        <v>6527.3158982670002</v>
      </c>
      <c r="J104" s="12">
        <v>7898.5277763259992</v>
      </c>
      <c r="K104" s="12">
        <v>8926.4943604000018</v>
      </c>
      <c r="L104" s="12">
        <v>7825.8885946820001</v>
      </c>
      <c r="M104" s="12">
        <v>8961.9577994789979</v>
      </c>
      <c r="N104" s="12">
        <v>8501.8427001470009</v>
      </c>
      <c r="O104" s="12">
        <v>9113.1361689189998</v>
      </c>
      <c r="P104" s="12">
        <v>9915.5210334639978</v>
      </c>
      <c r="Q104" s="12">
        <v>9070.7845907840001</v>
      </c>
      <c r="R104" s="12">
        <v>9174.8660546990031</v>
      </c>
      <c r="S104" s="12">
        <v>8478.9957175379986</v>
      </c>
      <c r="T104" s="12">
        <v>8167.8342330980004</v>
      </c>
      <c r="U104" s="12">
        <v>8327.1008765219995</v>
      </c>
      <c r="V104" s="12">
        <v>8457.8789750300002</v>
      </c>
      <c r="W104" s="12">
        <v>7371.1252375109998</v>
      </c>
      <c r="X104" s="12">
        <v>8067.0390447159998</v>
      </c>
      <c r="Y104" s="12">
        <v>8342.8291154399994</v>
      </c>
      <c r="Z104" s="12">
        <v>8643.1496116079998</v>
      </c>
      <c r="AA104" s="12">
        <v>7245.7771615330012</v>
      </c>
    </row>
    <row r="105" spans="1:32">
      <c r="A105" s="11" t="s">
        <v>26</v>
      </c>
      <c r="B105" s="11" t="s">
        <v>25</v>
      </c>
      <c r="C105" s="12">
        <v>22.465939850000002</v>
      </c>
      <c r="D105" s="12">
        <v>48.208065920000003</v>
      </c>
      <c r="E105" s="12">
        <v>95.331457400000005</v>
      </c>
      <c r="F105" s="12">
        <v>139.28795954</v>
      </c>
      <c r="G105" s="12">
        <v>192.28274279999999</v>
      </c>
      <c r="H105" s="12">
        <v>237.67014889999999</v>
      </c>
      <c r="I105" s="12">
        <v>321.483136</v>
      </c>
      <c r="J105" s="12">
        <v>390.72051699999997</v>
      </c>
      <c r="K105" s="12">
        <v>487.47668350000004</v>
      </c>
      <c r="L105" s="12">
        <v>586.17544029999999</v>
      </c>
      <c r="M105" s="12">
        <v>703.05978979999998</v>
      </c>
      <c r="N105" s="12">
        <v>800.15527759999998</v>
      </c>
      <c r="O105" s="12">
        <v>965.1313705</v>
      </c>
      <c r="P105" s="12">
        <v>1106.5480057</v>
      </c>
      <c r="Q105" s="12">
        <v>1213.2202200000002</v>
      </c>
      <c r="R105" s="12">
        <v>1372.6554820000001</v>
      </c>
      <c r="S105" s="12">
        <v>1512.0155789999999</v>
      </c>
      <c r="T105" s="12">
        <v>1612.4446049999999</v>
      </c>
      <c r="U105" s="12">
        <v>1770.17037</v>
      </c>
      <c r="V105" s="12">
        <v>1909.5020510000002</v>
      </c>
      <c r="W105" s="12">
        <v>1936.3270719999998</v>
      </c>
      <c r="X105" s="12">
        <v>2128.2133039999999</v>
      </c>
      <c r="Y105" s="12">
        <v>2264.7289010000004</v>
      </c>
      <c r="Z105" s="12">
        <v>2333.7856540000002</v>
      </c>
      <c r="AA105" s="12">
        <v>2452.8165249999997</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63.608947367300004</v>
      </c>
      <c r="D108" s="12">
        <v>64.022432679199994</v>
      </c>
      <c r="E108" s="12">
        <v>66.696464583999997</v>
      </c>
      <c r="F108" s="12">
        <v>68.700518712000004</v>
      </c>
      <c r="G108" s="12">
        <v>67.110444599999994</v>
      </c>
      <c r="H108" s="12">
        <v>1611.663495</v>
      </c>
      <c r="I108" s="12">
        <v>1649.12994</v>
      </c>
      <c r="J108" s="12">
        <v>3033.7836600000001</v>
      </c>
      <c r="K108" s="12">
        <v>3590.0464000000002</v>
      </c>
      <c r="L108" s="12">
        <v>4672.2755749999997</v>
      </c>
      <c r="M108" s="12">
        <v>5290.8482260000001</v>
      </c>
      <c r="N108" s="12">
        <v>6360.9584429999995</v>
      </c>
      <c r="O108" s="12">
        <v>6868.3700820000004</v>
      </c>
      <c r="P108" s="12">
        <v>6970.7517280000002</v>
      </c>
      <c r="Q108" s="12">
        <v>6021.7000419999995</v>
      </c>
      <c r="R108" s="12">
        <v>6605.6688899999999</v>
      </c>
      <c r="S108" s="12">
        <v>8526.2226329999994</v>
      </c>
      <c r="T108" s="12">
        <v>8982.1257530000003</v>
      </c>
      <c r="U108" s="12">
        <v>14827.951683000001</v>
      </c>
      <c r="V108" s="12">
        <v>20577.99682</v>
      </c>
      <c r="W108" s="12">
        <v>20732.015534999999</v>
      </c>
      <c r="X108" s="12">
        <v>20434.43649</v>
      </c>
      <c r="Y108" s="12">
        <v>20783.241449999998</v>
      </c>
      <c r="Z108" s="12">
        <v>18215.984264999999</v>
      </c>
      <c r="AA108" s="12">
        <v>19080.628339999999</v>
      </c>
    </row>
    <row r="109" spans="1:32">
      <c r="A109" s="11" t="s">
        <v>27</v>
      </c>
      <c r="B109" s="11" t="s">
        <v>14</v>
      </c>
      <c r="C109" s="12">
        <v>731.97860000000003</v>
      </c>
      <c r="D109" s="12">
        <v>902.20392000000004</v>
      </c>
      <c r="E109" s="12">
        <v>1100.1791793049999</v>
      </c>
      <c r="F109" s="12">
        <v>1383.5211843030002</v>
      </c>
      <c r="G109" s="12">
        <v>1385.3182110060002</v>
      </c>
      <c r="H109" s="12">
        <v>958.06834153</v>
      </c>
      <c r="I109" s="12">
        <v>1181.0534335000002</v>
      </c>
      <c r="J109" s="12">
        <v>1150.38680157</v>
      </c>
      <c r="K109" s="12">
        <v>1156.83423451</v>
      </c>
      <c r="L109" s="12">
        <v>1042.0294494300001</v>
      </c>
      <c r="M109" s="12">
        <v>1034.41005913</v>
      </c>
      <c r="N109" s="12">
        <v>964.31075264000003</v>
      </c>
      <c r="O109" s="12">
        <v>987.07279326399998</v>
      </c>
      <c r="P109" s="12">
        <v>1051.9528918200001</v>
      </c>
      <c r="Q109" s="12">
        <v>3287.9745965740003</v>
      </c>
      <c r="R109" s="12">
        <v>4001.2891699799998</v>
      </c>
      <c r="S109" s="12">
        <v>5682.3955561799994</v>
      </c>
      <c r="T109" s="12">
        <v>6034.6700417940001</v>
      </c>
      <c r="U109" s="12">
        <v>5331.7511181399996</v>
      </c>
      <c r="V109" s="12">
        <v>5640.8308379500004</v>
      </c>
      <c r="W109" s="12">
        <v>5312.6209377349996</v>
      </c>
      <c r="X109" s="12">
        <v>5238.4770099100006</v>
      </c>
      <c r="Y109" s="12">
        <v>4860.9638516899995</v>
      </c>
      <c r="Z109" s="12">
        <v>5249.1330773499994</v>
      </c>
      <c r="AA109" s="12">
        <v>4931.3231432600005</v>
      </c>
    </row>
    <row r="110" spans="1:32">
      <c r="A110" s="11" t="s">
        <v>27</v>
      </c>
      <c r="B110" s="11" t="s">
        <v>25</v>
      </c>
      <c r="C110" s="12">
        <v>13.782125000000001</v>
      </c>
      <c r="D110" s="12">
        <v>22.277878000000001</v>
      </c>
      <c r="E110" s="12">
        <v>39.961292</v>
      </c>
      <c r="F110" s="12">
        <v>65.789270000000002</v>
      </c>
      <c r="G110" s="12">
        <v>95.488174000000001</v>
      </c>
      <c r="H110" s="12">
        <v>123.54351</v>
      </c>
      <c r="I110" s="12">
        <v>175.76652999999999</v>
      </c>
      <c r="J110" s="12">
        <v>219.20187000000001</v>
      </c>
      <c r="K110" s="12">
        <v>307.46384</v>
      </c>
      <c r="L110" s="12">
        <v>397.84442000000001</v>
      </c>
      <c r="M110" s="12">
        <v>505.47147000000001</v>
      </c>
      <c r="N110" s="12">
        <v>596.28420000000006</v>
      </c>
      <c r="O110" s="12">
        <v>708.14264000000003</v>
      </c>
      <c r="P110" s="12">
        <v>831.1232</v>
      </c>
      <c r="Q110" s="12">
        <v>906.14390000000003</v>
      </c>
      <c r="R110" s="12">
        <v>1047.6753000000001</v>
      </c>
      <c r="S110" s="12">
        <v>1181.9829</v>
      </c>
      <c r="T110" s="12">
        <v>1327.9677999999999</v>
      </c>
      <c r="U110" s="12">
        <v>1499.3514</v>
      </c>
      <c r="V110" s="12">
        <v>1715.9237000000001</v>
      </c>
      <c r="W110" s="12">
        <v>1849.0269000000001</v>
      </c>
      <c r="X110" s="12">
        <v>1960.049</v>
      </c>
      <c r="Y110" s="12">
        <v>2096.8528000000001</v>
      </c>
      <c r="Z110" s="12">
        <v>2144.3289</v>
      </c>
      <c r="AA110" s="12">
        <v>2248.5360999999998</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188.94100899000003</v>
      </c>
      <c r="D113" s="12">
        <v>192.43531636800003</v>
      </c>
      <c r="E113" s="12">
        <v>225.94629294800001</v>
      </c>
      <c r="F113" s="12">
        <v>507.01850463299996</v>
      </c>
      <c r="G113" s="12">
        <v>505.03189251999999</v>
      </c>
      <c r="H113" s="12">
        <v>462.01306390599996</v>
      </c>
      <c r="I113" s="12">
        <v>864.48743749999994</v>
      </c>
      <c r="J113" s="12">
        <v>1269.528755</v>
      </c>
      <c r="K113" s="12">
        <v>1259.485842</v>
      </c>
      <c r="L113" s="12">
        <v>1695.632433</v>
      </c>
      <c r="M113" s="12">
        <v>1527.7758840000001</v>
      </c>
      <c r="N113" s="12">
        <v>1442.3900240000003</v>
      </c>
      <c r="O113" s="12">
        <v>2635.0426930000003</v>
      </c>
      <c r="P113" s="12">
        <v>2694.5254730000001</v>
      </c>
      <c r="Q113" s="12">
        <v>3148.4198070000002</v>
      </c>
      <c r="R113" s="12">
        <v>3183.5214969999997</v>
      </c>
      <c r="S113" s="12">
        <v>3950.7452400000002</v>
      </c>
      <c r="T113" s="12">
        <v>3711.229585</v>
      </c>
      <c r="U113" s="12">
        <v>4627.298299</v>
      </c>
      <c r="V113" s="12">
        <v>4394.9516379999995</v>
      </c>
      <c r="W113" s="12">
        <v>4619.3891169999997</v>
      </c>
      <c r="X113" s="12">
        <v>5860.911795</v>
      </c>
      <c r="Y113" s="12">
        <v>6014.8578539999999</v>
      </c>
      <c r="Z113" s="12">
        <v>5325.1183040099995</v>
      </c>
      <c r="AA113" s="12">
        <v>5424.79149985</v>
      </c>
    </row>
    <row r="114" spans="1:27">
      <c r="A114" s="11" t="s">
        <v>28</v>
      </c>
      <c r="B114" s="11" t="s">
        <v>14</v>
      </c>
      <c r="C114" s="12">
        <v>0</v>
      </c>
      <c r="D114" s="12">
        <v>0</v>
      </c>
      <c r="E114" s="12">
        <v>2.0659833500000002E-2</v>
      </c>
      <c r="F114" s="12">
        <v>7.6691295999999992E-2</v>
      </c>
      <c r="G114" s="12">
        <v>8.2045368999999993E-2</v>
      </c>
      <c r="H114" s="12">
        <v>7.9808298E-2</v>
      </c>
      <c r="I114" s="12">
        <v>7.9079112000000007E-2</v>
      </c>
      <c r="J114" s="12">
        <v>8.1823590000000002E-2</v>
      </c>
      <c r="K114" s="12">
        <v>8.1061773000000004E-2</v>
      </c>
      <c r="L114" s="12">
        <v>7.8461771999999999E-2</v>
      </c>
      <c r="M114" s="12">
        <v>7.8048574000000009E-2</v>
      </c>
      <c r="N114" s="12">
        <v>7.8111173000000006E-2</v>
      </c>
      <c r="O114" s="12">
        <v>9.2140843E-2</v>
      </c>
      <c r="P114" s="12">
        <v>9.3193814E-2</v>
      </c>
      <c r="Q114" s="12">
        <v>0.12992355</v>
      </c>
      <c r="R114" s="12">
        <v>0.13182281000000001</v>
      </c>
      <c r="S114" s="12">
        <v>0.14207505000000001</v>
      </c>
      <c r="T114" s="12">
        <v>0.14192020999999999</v>
      </c>
      <c r="U114" s="12">
        <v>0.18921280000000001</v>
      </c>
      <c r="V114" s="12">
        <v>0.18151800000000001</v>
      </c>
      <c r="W114" s="12">
        <v>0.17652169000000001</v>
      </c>
      <c r="X114" s="12">
        <v>344.38064371000002</v>
      </c>
      <c r="Y114" s="12">
        <v>350.092448214</v>
      </c>
      <c r="Z114" s="12">
        <v>332.70850178000001</v>
      </c>
      <c r="AA114" s="12">
        <v>323.81432532999997</v>
      </c>
    </row>
    <row r="115" spans="1:27">
      <c r="A115" s="11" t="s">
        <v>28</v>
      </c>
      <c r="B115" s="11" t="s">
        <v>25</v>
      </c>
      <c r="C115" s="12">
        <v>14.044681524000001</v>
      </c>
      <c r="D115" s="12">
        <v>24.468998819999999</v>
      </c>
      <c r="E115" s="12">
        <v>45.412996799999995</v>
      </c>
      <c r="F115" s="12">
        <v>71.679009339999993</v>
      </c>
      <c r="G115" s="12">
        <v>115.89872095999999</v>
      </c>
      <c r="H115" s="12">
        <v>145.73534214</v>
      </c>
      <c r="I115" s="12">
        <v>200.2272893</v>
      </c>
      <c r="J115" s="12">
        <v>229.76075709999998</v>
      </c>
      <c r="K115" s="12">
        <v>285.3690277</v>
      </c>
      <c r="L115" s="12">
        <v>347.87030199999998</v>
      </c>
      <c r="M115" s="12">
        <v>427.54616209999995</v>
      </c>
      <c r="N115" s="12">
        <v>477.38101979999999</v>
      </c>
      <c r="O115" s="12">
        <v>601.46607199999994</v>
      </c>
      <c r="P115" s="12">
        <v>700.78841499999999</v>
      </c>
      <c r="Q115" s="12">
        <v>791.12334690000012</v>
      </c>
      <c r="R115" s="12">
        <v>887.48313400000006</v>
      </c>
      <c r="S115" s="12">
        <v>1013.0774917</v>
      </c>
      <c r="T115" s="12">
        <v>1077.6248955999999</v>
      </c>
      <c r="U115" s="12">
        <v>1228.4288336</v>
      </c>
      <c r="V115" s="12">
        <v>1302.1655043999999</v>
      </c>
      <c r="W115" s="12">
        <v>1341.6338459999999</v>
      </c>
      <c r="X115" s="12">
        <v>1486.8359660000001</v>
      </c>
      <c r="Y115" s="12">
        <v>1648.356483</v>
      </c>
      <c r="Z115" s="12">
        <v>1648.3255380000001</v>
      </c>
      <c r="AA115" s="12">
        <v>1732.5010029999999</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220.75527158050002</v>
      </c>
      <c r="D118" s="12">
        <v>223.74943338030002</v>
      </c>
      <c r="E118" s="12">
        <v>221.43332469750001</v>
      </c>
      <c r="F118" s="12">
        <v>212.89581469299998</v>
      </c>
      <c r="G118" s="12">
        <v>215.94562101299999</v>
      </c>
      <c r="H118" s="12">
        <v>208.57454912700001</v>
      </c>
      <c r="I118" s="12">
        <v>207.36768339399998</v>
      </c>
      <c r="J118" s="12">
        <v>202.20723002999998</v>
      </c>
      <c r="K118" s="12">
        <v>245.25057022000001</v>
      </c>
      <c r="L118" s="12">
        <v>1810.69907302</v>
      </c>
      <c r="M118" s="12">
        <v>1727.7367062499998</v>
      </c>
      <c r="N118" s="12">
        <v>1636.5191389499998</v>
      </c>
      <c r="O118" s="12">
        <v>2375.40673057</v>
      </c>
      <c r="P118" s="12">
        <v>2483.6695252899999</v>
      </c>
      <c r="Q118" s="12">
        <v>3291.1823303799997</v>
      </c>
      <c r="R118" s="12">
        <v>3298.4722746500001</v>
      </c>
      <c r="S118" s="12">
        <v>3486.42904791</v>
      </c>
      <c r="T118" s="12">
        <v>4150.5626591099999</v>
      </c>
      <c r="U118" s="12">
        <v>6250.0396161799999</v>
      </c>
      <c r="V118" s="12">
        <v>5377.6076336099995</v>
      </c>
      <c r="W118" s="12">
        <v>6105.0533219199997</v>
      </c>
      <c r="X118" s="12">
        <v>6496.5719226199999</v>
      </c>
      <c r="Y118" s="12">
        <v>7268.02299752</v>
      </c>
      <c r="Z118" s="12">
        <v>6255.3493542599999</v>
      </c>
      <c r="AA118" s="12">
        <v>5725.4078396200002</v>
      </c>
    </row>
    <row r="119" spans="1:27">
      <c r="A119" s="11" t="s">
        <v>29</v>
      </c>
      <c r="B119" s="11" t="s">
        <v>14</v>
      </c>
      <c r="C119" s="12">
        <v>0</v>
      </c>
      <c r="D119" s="12">
        <v>0</v>
      </c>
      <c r="E119" s="12">
        <v>1.7637858499999999E-2</v>
      </c>
      <c r="F119" s="12">
        <v>2.1214936E-2</v>
      </c>
      <c r="G119" s="12">
        <v>2.5375414999999998E-2</v>
      </c>
      <c r="H119" s="12">
        <v>2.5172616500000002E-2</v>
      </c>
      <c r="I119" s="12">
        <v>2.7023467999999998E-2</v>
      </c>
      <c r="J119" s="12">
        <v>3.0389171E-2</v>
      </c>
      <c r="K119" s="12">
        <v>3.1315713000000002E-2</v>
      </c>
      <c r="L119" s="12">
        <v>3.1386007E-2</v>
      </c>
      <c r="M119" s="12">
        <v>3.21990495E-2</v>
      </c>
      <c r="N119" s="12">
        <v>3.2726595999999997E-2</v>
      </c>
      <c r="O119" s="12">
        <v>3.9684915000000001E-2</v>
      </c>
      <c r="P119" s="12">
        <v>4.0400277999999998E-2</v>
      </c>
      <c r="Q119" s="12">
        <v>4.6392597000000001E-2</v>
      </c>
      <c r="R119" s="12">
        <v>4.7786662000000001E-2</v>
      </c>
      <c r="S119" s="12">
        <v>5.0217738999999997E-2</v>
      </c>
      <c r="T119" s="12">
        <v>5.4128771999999999E-2</v>
      </c>
      <c r="U119" s="12">
        <v>6.2603543999999997E-2</v>
      </c>
      <c r="V119" s="12">
        <v>6.2483785999999999E-2</v>
      </c>
      <c r="W119" s="12">
        <v>6.4196774999999998E-2</v>
      </c>
      <c r="X119" s="12">
        <v>7.6471486000000005E-2</v>
      </c>
      <c r="Y119" s="12">
        <v>7.8228159999999991E-2</v>
      </c>
      <c r="Z119" s="12">
        <v>7.5748220000000005E-2</v>
      </c>
      <c r="AA119" s="12">
        <v>7.8583564999999994E-2</v>
      </c>
    </row>
    <row r="120" spans="1:27">
      <c r="A120" s="11" t="s">
        <v>29</v>
      </c>
      <c r="B120" s="11" t="s">
        <v>25</v>
      </c>
      <c r="C120" s="12">
        <v>61.844642999999998</v>
      </c>
      <c r="D120" s="12">
        <v>86.276854999999998</v>
      </c>
      <c r="E120" s="12">
        <v>105.004425</v>
      </c>
      <c r="F120" s="12">
        <v>127.23746</v>
      </c>
      <c r="G120" s="12">
        <v>155.29042000000001</v>
      </c>
      <c r="H120" s="12">
        <v>178.68207000000001</v>
      </c>
      <c r="I120" s="12">
        <v>210.63309000000001</v>
      </c>
      <c r="J120" s="12">
        <v>235.96448000000001</v>
      </c>
      <c r="K120" s="12">
        <v>275.55835000000002</v>
      </c>
      <c r="L120" s="12">
        <v>311.65629999999999</v>
      </c>
      <c r="M120" s="12">
        <v>358.41969999999998</v>
      </c>
      <c r="N120" s="12">
        <v>380.80619999999999</v>
      </c>
      <c r="O120" s="12">
        <v>433.25952000000001</v>
      </c>
      <c r="P120" s="12">
        <v>495.87842000000001</v>
      </c>
      <c r="Q120" s="12">
        <v>525.62860000000001</v>
      </c>
      <c r="R120" s="12">
        <v>580.84766000000002</v>
      </c>
      <c r="S120" s="12">
        <v>618.97059999999999</v>
      </c>
      <c r="T120" s="12">
        <v>640.03186000000005</v>
      </c>
      <c r="U120" s="12">
        <v>707.78880000000004</v>
      </c>
      <c r="V120" s="12">
        <v>732.58029999999997</v>
      </c>
      <c r="W120" s="12">
        <v>747.1694</v>
      </c>
      <c r="X120" s="12">
        <v>785.02355999999997</v>
      </c>
      <c r="Y120" s="12">
        <v>860.89710000000002</v>
      </c>
      <c r="Z120" s="12">
        <v>851.06399999999996</v>
      </c>
      <c r="AA120" s="12">
        <v>873.78827000000001</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1.26406303E-2</v>
      </c>
      <c r="D123" s="12">
        <v>1.44522147E-2</v>
      </c>
      <c r="E123" s="12">
        <v>1.6835418000000001E-2</v>
      </c>
      <c r="F123" s="12">
        <v>1.9549470399999998E-2</v>
      </c>
      <c r="G123" s="12">
        <v>2.2972416000000002E-2</v>
      </c>
      <c r="H123" s="12">
        <v>2.3202627E-2</v>
      </c>
      <c r="I123" s="12">
        <v>2.8825746999999999E-2</v>
      </c>
      <c r="J123" s="12">
        <v>3.8016355000000002E-2</v>
      </c>
      <c r="K123" s="12">
        <v>6.1440664999999998E-2</v>
      </c>
      <c r="L123" s="12">
        <v>7.2881786000000004E-2</v>
      </c>
      <c r="M123" s="12">
        <v>7.5410542999999997E-2</v>
      </c>
      <c r="N123" s="12">
        <v>7.529334E-2</v>
      </c>
      <c r="O123" s="12">
        <v>8.3159703000000001E-2</v>
      </c>
      <c r="P123" s="12">
        <v>8.3349445999999994E-2</v>
      </c>
      <c r="Q123" s="12">
        <v>9.7031794000000005E-2</v>
      </c>
      <c r="R123" s="12">
        <v>9.7963620000000001E-2</v>
      </c>
      <c r="S123" s="12">
        <v>0.1052887</v>
      </c>
      <c r="T123" s="12">
        <v>0.12111035000000001</v>
      </c>
      <c r="U123" s="12">
        <v>0.11692186099999999</v>
      </c>
      <c r="V123" s="12">
        <v>0.11568197999999999</v>
      </c>
      <c r="W123" s="12">
        <v>0.12359518</v>
      </c>
      <c r="X123" s="12">
        <v>0.15465325499999999</v>
      </c>
      <c r="Y123" s="12">
        <v>0.14916379400000002</v>
      </c>
      <c r="Z123" s="12">
        <v>0.14691747999999999</v>
      </c>
      <c r="AA123" s="12">
        <v>0.16743192000000001</v>
      </c>
    </row>
    <row r="124" spans="1:27">
      <c r="A124" s="11" t="s">
        <v>30</v>
      </c>
      <c r="B124" s="11" t="s">
        <v>14</v>
      </c>
      <c r="C124" s="12">
        <v>0</v>
      </c>
      <c r="D124" s="12">
        <v>0</v>
      </c>
      <c r="E124" s="12">
        <v>2.7809293999999998E-2</v>
      </c>
      <c r="F124" s="12">
        <v>3.1527776E-2</v>
      </c>
      <c r="G124" s="12">
        <v>3.5967652500000002E-2</v>
      </c>
      <c r="H124" s="12">
        <v>4.0790912999999998E-2</v>
      </c>
      <c r="I124" s="12">
        <v>6.3731920999999997E-2</v>
      </c>
      <c r="J124" s="12">
        <v>9.4816571000000002E-2</v>
      </c>
      <c r="K124" s="12">
        <v>234.84615205999998</v>
      </c>
      <c r="L124" s="12">
        <v>1072.1171671099999</v>
      </c>
      <c r="M124" s="12">
        <v>1113.127334539</v>
      </c>
      <c r="N124" s="12">
        <v>1041.0001475899999</v>
      </c>
      <c r="O124" s="12">
        <v>1317.204980748</v>
      </c>
      <c r="P124" s="12">
        <v>1389.634476644</v>
      </c>
      <c r="Q124" s="12">
        <v>1677.9724026000001</v>
      </c>
      <c r="R124" s="12">
        <v>1692.827870133</v>
      </c>
      <c r="S124" s="12">
        <v>1807.6221228740001</v>
      </c>
      <c r="T124" s="12">
        <v>1864.4771413399999</v>
      </c>
      <c r="U124" s="12">
        <v>1684.40302909</v>
      </c>
      <c r="V124" s="12">
        <v>1669.839136565</v>
      </c>
      <c r="W124" s="12">
        <v>1755.362125114</v>
      </c>
      <c r="X124" s="12">
        <v>1737.5633512230002</v>
      </c>
      <c r="Y124" s="12">
        <v>1663.5398035579999</v>
      </c>
      <c r="Z124" s="12">
        <v>1667.4584586999999</v>
      </c>
      <c r="AA124" s="12">
        <v>1672.7335011299999</v>
      </c>
    </row>
    <row r="125" spans="1:27">
      <c r="A125" s="11" t="s">
        <v>30</v>
      </c>
      <c r="B125" s="11" t="s">
        <v>25</v>
      </c>
      <c r="C125" s="12">
        <v>0.77277940000000001</v>
      </c>
      <c r="D125" s="12">
        <v>1.2178576999999999</v>
      </c>
      <c r="E125" s="12">
        <v>1.8559994</v>
      </c>
      <c r="F125" s="12">
        <v>3.9868054000000002</v>
      </c>
      <c r="G125" s="12">
        <v>6.0578370000000001</v>
      </c>
      <c r="H125" s="12">
        <v>8.4053430000000002</v>
      </c>
      <c r="I125" s="12">
        <v>14.147138</v>
      </c>
      <c r="J125" s="12">
        <v>18.054960000000001</v>
      </c>
      <c r="K125" s="12">
        <v>26.459972</v>
      </c>
      <c r="L125" s="12">
        <v>30.050905</v>
      </c>
      <c r="M125" s="12">
        <v>35.719893999999996</v>
      </c>
      <c r="N125" s="12">
        <v>37.670918</v>
      </c>
      <c r="O125" s="12">
        <v>43.294333999999999</v>
      </c>
      <c r="P125" s="12">
        <v>50.590899999999998</v>
      </c>
      <c r="Q125" s="12">
        <v>53.848053</v>
      </c>
      <c r="R125" s="12">
        <v>57.248539999999998</v>
      </c>
      <c r="S125" s="12">
        <v>71.762630000000001</v>
      </c>
      <c r="T125" s="12">
        <v>82.872635000000002</v>
      </c>
      <c r="U125" s="12">
        <v>81.747950000000003</v>
      </c>
      <c r="V125" s="12">
        <v>89.992829999999998</v>
      </c>
      <c r="W125" s="12">
        <v>93.001990000000006</v>
      </c>
      <c r="X125" s="12">
        <v>99.413470000000004</v>
      </c>
      <c r="Y125" s="12">
        <v>107.02629</v>
      </c>
      <c r="Z125" s="12">
        <v>105.49239</v>
      </c>
      <c r="AA125" s="12">
        <v>110.73990000000001</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27193.026712428375</v>
      </c>
      <c r="D130" s="12">
        <v>29855.440237876475</v>
      </c>
      <c r="E130" s="12">
        <v>32357.194493511826</v>
      </c>
      <c r="F130" s="12">
        <v>38209.277449588546</v>
      </c>
      <c r="G130" s="12">
        <v>41747.480514103285</v>
      </c>
      <c r="H130" s="12">
        <v>40292.383580522248</v>
      </c>
      <c r="I130" s="12">
        <v>45224.553623556611</v>
      </c>
      <c r="J130" s="12">
        <v>50139.914838614204</v>
      </c>
      <c r="K130" s="12">
        <v>54135.673744154607</v>
      </c>
      <c r="L130" s="12">
        <v>57105.535591178537</v>
      </c>
      <c r="M130" s="12">
        <v>58421.560672541018</v>
      </c>
      <c r="N130" s="12">
        <v>59452.81837772829</v>
      </c>
      <c r="O130" s="12">
        <v>66559.859303321529</v>
      </c>
      <c r="P130" s="12">
        <v>69279.103809027685</v>
      </c>
      <c r="Q130" s="12">
        <v>64281.785384087481</v>
      </c>
      <c r="R130" s="12">
        <v>69936.994029032809</v>
      </c>
      <c r="S130" s="12">
        <v>75504.220645178531</v>
      </c>
      <c r="T130" s="12">
        <v>79500.563575497756</v>
      </c>
      <c r="U130" s="12">
        <v>81997.95261335453</v>
      </c>
      <c r="V130" s="12">
        <v>82265.240074052461</v>
      </c>
      <c r="W130" s="12">
        <v>82087.762541680131</v>
      </c>
      <c r="X130" s="12">
        <v>90235.498642933031</v>
      </c>
      <c r="Y130" s="12">
        <v>92616.302341320581</v>
      </c>
      <c r="Z130" s="12">
        <v>85054.24121273552</v>
      </c>
      <c r="AA130" s="12">
        <v>91677.880974803644</v>
      </c>
    </row>
    <row r="131" spans="1:27" collapsed="1">
      <c r="A131" s="11" t="s">
        <v>18</v>
      </c>
      <c r="B131" s="11" t="s">
        <v>77</v>
      </c>
      <c r="C131" s="12">
        <v>657.51365962319676</v>
      </c>
      <c r="D131" s="12">
        <v>1006.744656239031</v>
      </c>
      <c r="E131" s="12">
        <v>1317.3392643263328</v>
      </c>
      <c r="F131" s="12">
        <v>1566.0098333814128</v>
      </c>
      <c r="G131" s="12">
        <v>1773.1565594476442</v>
      </c>
      <c r="H131" s="12">
        <v>1890.8424257588294</v>
      </c>
      <c r="I131" s="12">
        <v>2143.9910602254845</v>
      </c>
      <c r="J131" s="12">
        <v>2489.4047254591878</v>
      </c>
      <c r="K131" s="12">
        <v>2789.0703697342851</v>
      </c>
      <c r="L131" s="12">
        <v>3113.0751765655241</v>
      </c>
      <c r="M131" s="12">
        <v>3597.632167493101</v>
      </c>
      <c r="N131" s="12">
        <v>4070.1099819960496</v>
      </c>
      <c r="O131" s="12">
        <v>4511.1194444854509</v>
      </c>
      <c r="P131" s="12">
        <v>4860.9792998270859</v>
      </c>
      <c r="Q131" s="12">
        <v>5165.9008902962078</v>
      </c>
      <c r="R131" s="12">
        <v>5364.9704745055269</v>
      </c>
      <c r="S131" s="12">
        <v>5454.529067014676</v>
      </c>
      <c r="T131" s="12">
        <v>5447.6236755683212</v>
      </c>
      <c r="U131" s="12">
        <v>5401.3095738809006</v>
      </c>
      <c r="V131" s="12">
        <v>5348.763354614488</v>
      </c>
      <c r="W131" s="12">
        <v>5404.7880813438624</v>
      </c>
      <c r="X131" s="12">
        <v>5430.7080222999912</v>
      </c>
      <c r="Y131" s="12">
        <v>5462.7544441823829</v>
      </c>
      <c r="Z131" s="12">
        <v>5462.5561644667487</v>
      </c>
      <c r="AA131" s="12">
        <v>5467.5684950201321</v>
      </c>
    </row>
    <row r="132" spans="1:27" collapsed="1">
      <c r="A132" s="11" t="s">
        <v>18</v>
      </c>
      <c r="B132" s="11" t="s">
        <v>78</v>
      </c>
      <c r="C132" s="12">
        <v>773.92883520902558</v>
      </c>
      <c r="D132" s="12">
        <v>1184.9283939189886</v>
      </c>
      <c r="E132" s="12">
        <v>1550.1053104290345</v>
      </c>
      <c r="F132" s="12">
        <v>1843.1255402393892</v>
      </c>
      <c r="G132" s="12">
        <v>2087.3227937810402</v>
      </c>
      <c r="H132" s="12">
        <v>2225.0785450376256</v>
      </c>
      <c r="I132" s="12">
        <v>2523.5712426865089</v>
      </c>
      <c r="J132" s="12">
        <v>2929.616024997827</v>
      </c>
      <c r="K132" s="12">
        <v>3282.4863848011455</v>
      </c>
      <c r="L132" s="12">
        <v>3663.3641066497516</v>
      </c>
      <c r="M132" s="12">
        <v>4233.7383505393154</v>
      </c>
      <c r="N132" s="12">
        <v>4790.7172541161626</v>
      </c>
      <c r="O132" s="12">
        <v>5309.6304172839054</v>
      </c>
      <c r="P132" s="12">
        <v>5721.7018571451108</v>
      </c>
      <c r="Q132" s="12">
        <v>6080.1627095782687</v>
      </c>
      <c r="R132" s="12">
        <v>6314.279892069716</v>
      </c>
      <c r="S132" s="12">
        <v>6420.1964410970904</v>
      </c>
      <c r="T132" s="12">
        <v>6410.0458492088501</v>
      </c>
      <c r="U132" s="12">
        <v>6358.2800118225969</v>
      </c>
      <c r="V132" s="12">
        <v>6294.302508426953</v>
      </c>
      <c r="W132" s="12">
        <v>6360.4048693951463</v>
      </c>
      <c r="X132" s="12">
        <v>6392.1150389203694</v>
      </c>
      <c r="Y132" s="12">
        <v>6428.6141147467315</v>
      </c>
      <c r="Z132" s="12">
        <v>6430.2841619362607</v>
      </c>
      <c r="AA132" s="12">
        <v>6436.1891204261055</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8707.2429961513808</v>
      </c>
      <c r="D135" s="27">
        <v>9751.3904257378927</v>
      </c>
      <c r="E135" s="27">
        <v>10503.023303007911</v>
      </c>
      <c r="F135" s="27">
        <v>12723.860245808162</v>
      </c>
      <c r="G135" s="27">
        <v>13647.249438885521</v>
      </c>
      <c r="H135" s="27">
        <v>13104.815828256871</v>
      </c>
      <c r="I135" s="27">
        <v>14473.415209180741</v>
      </c>
      <c r="J135" s="27">
        <v>16426.246152379001</v>
      </c>
      <c r="K135" s="27">
        <v>18245.063245866841</v>
      </c>
      <c r="L135" s="27">
        <v>18826.230603231721</v>
      </c>
      <c r="M135" s="27">
        <v>19636.661851612851</v>
      </c>
      <c r="N135" s="27">
        <v>19972.426318763839</v>
      </c>
      <c r="O135" s="27">
        <v>23055.602254661117</v>
      </c>
      <c r="P135" s="27">
        <v>23727.297719941937</v>
      </c>
      <c r="Q135" s="27">
        <v>21991.021178417988</v>
      </c>
      <c r="R135" s="27">
        <v>23494.337898382164</v>
      </c>
      <c r="S135" s="27">
        <v>25868.358059601949</v>
      </c>
      <c r="T135" s="27">
        <v>27837.729973793037</v>
      </c>
      <c r="U135" s="27">
        <v>27995.78302030003</v>
      </c>
      <c r="V135" s="27">
        <v>28469.68919819123</v>
      </c>
      <c r="W135" s="27">
        <v>28276.076163030357</v>
      </c>
      <c r="X135" s="27">
        <v>31915.822040382147</v>
      </c>
      <c r="Y135" s="27">
        <v>32343.358137079904</v>
      </c>
      <c r="Z135" s="27">
        <v>29628.892705795261</v>
      </c>
      <c r="AA135" s="27">
        <v>31325.276936151</v>
      </c>
    </row>
    <row r="136" spans="1:27">
      <c r="A136" s="11" t="s">
        <v>26</v>
      </c>
      <c r="B136" s="11" t="s">
        <v>77</v>
      </c>
      <c r="C136" s="12">
        <v>236.099679965972</v>
      </c>
      <c r="D136" s="12">
        <v>340.39769165086699</v>
      </c>
      <c r="E136" s="12">
        <v>426.82033178806302</v>
      </c>
      <c r="F136" s="12">
        <v>496.59891736984201</v>
      </c>
      <c r="G136" s="12">
        <v>552.17797580003696</v>
      </c>
      <c r="H136" s="12">
        <v>593.11435058593702</v>
      </c>
      <c r="I136" s="12">
        <v>678.60104577636696</v>
      </c>
      <c r="J136" s="12">
        <v>795.00421925640103</v>
      </c>
      <c r="K136" s="12">
        <v>915.62990902709896</v>
      </c>
      <c r="L136" s="12">
        <v>1045.6391955413801</v>
      </c>
      <c r="M136" s="12">
        <v>1229.80052485275</v>
      </c>
      <c r="N136" s="12">
        <v>1397.7865597782099</v>
      </c>
      <c r="O136" s="12">
        <v>1551.5025040130599</v>
      </c>
      <c r="P136" s="12">
        <v>1674.2129604644699</v>
      </c>
      <c r="Q136" s="12">
        <v>1770.8636499977099</v>
      </c>
      <c r="R136" s="12">
        <v>1835.9749528636901</v>
      </c>
      <c r="S136" s="12">
        <v>1865.6993996829899</v>
      </c>
      <c r="T136" s="12">
        <v>1856.83525841712</v>
      </c>
      <c r="U136" s="12">
        <v>1844.82069729614</v>
      </c>
      <c r="V136" s="12">
        <v>1833.10684259033</v>
      </c>
      <c r="W136" s="12">
        <v>1857.9164386262801</v>
      </c>
      <c r="X136" s="12">
        <v>1869.60971837854</v>
      </c>
      <c r="Y136" s="12">
        <v>1877.44056328582</v>
      </c>
      <c r="Z136" s="12">
        <v>1875.4553639621699</v>
      </c>
      <c r="AA136" s="12">
        <v>1868.3380934715201</v>
      </c>
    </row>
    <row r="137" spans="1:27">
      <c r="A137" s="11" t="s">
        <v>26</v>
      </c>
      <c r="B137" s="11" t="s">
        <v>78</v>
      </c>
      <c r="C137" s="12">
        <v>277.83275840735399</v>
      </c>
      <c r="D137" s="12">
        <v>400.66583015441802</v>
      </c>
      <c r="E137" s="12">
        <v>502.30219672584502</v>
      </c>
      <c r="F137" s="12">
        <v>584.31753108596797</v>
      </c>
      <c r="G137" s="12">
        <v>650.14290894484498</v>
      </c>
      <c r="H137" s="12">
        <v>698.07171963667804</v>
      </c>
      <c r="I137" s="12">
        <v>798.88276107025104</v>
      </c>
      <c r="J137" s="12">
        <v>935.93487428569699</v>
      </c>
      <c r="K137" s="12">
        <v>1077.2855060482</v>
      </c>
      <c r="L137" s="12">
        <v>1230.3419603385901</v>
      </c>
      <c r="M137" s="12">
        <v>1446.97188326883</v>
      </c>
      <c r="N137" s="12">
        <v>1644.5884743766701</v>
      </c>
      <c r="O137" s="12">
        <v>1826.24366965484</v>
      </c>
      <c r="P137" s="12">
        <v>1970.4982849578801</v>
      </c>
      <c r="Q137" s="12">
        <v>2083.9437528991698</v>
      </c>
      <c r="R137" s="12">
        <v>2160.39302563715</v>
      </c>
      <c r="S137" s="12">
        <v>2196.8689334144501</v>
      </c>
      <c r="T137" s="12">
        <v>2184.5941008641398</v>
      </c>
      <c r="U137" s="12">
        <v>2172.06391098022</v>
      </c>
      <c r="V137" s="12">
        <v>2156.8120513763402</v>
      </c>
      <c r="W137" s="12">
        <v>2185.7850724754298</v>
      </c>
      <c r="X137" s="12">
        <v>2201.41614588928</v>
      </c>
      <c r="Y137" s="12">
        <v>2209.4144370498602</v>
      </c>
      <c r="Z137" s="12">
        <v>2207.8793423542902</v>
      </c>
      <c r="AA137" s="12">
        <v>2199.9149634590099</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8403.6121921919239</v>
      </c>
      <c r="D140" s="27">
        <v>9014.428569866599</v>
      </c>
      <c r="E140" s="27">
        <v>10128.776050970249</v>
      </c>
      <c r="F140" s="27">
        <v>11810.966377910379</v>
      </c>
      <c r="G140" s="27">
        <v>12852.036720713089</v>
      </c>
      <c r="H140" s="27">
        <v>11646.51718274254</v>
      </c>
      <c r="I140" s="27">
        <v>13574.108121900621</v>
      </c>
      <c r="J140" s="27">
        <v>15017.378173551038</v>
      </c>
      <c r="K140" s="27">
        <v>16732.369542298489</v>
      </c>
      <c r="L140" s="27">
        <v>17393.25535986789</v>
      </c>
      <c r="M140" s="27">
        <v>17557.56908131504</v>
      </c>
      <c r="N140" s="27">
        <v>18560.626636517809</v>
      </c>
      <c r="O140" s="27">
        <v>20553.849446250813</v>
      </c>
      <c r="P140" s="27">
        <v>21340.222266358691</v>
      </c>
      <c r="Q140" s="27">
        <v>18602.121856437967</v>
      </c>
      <c r="R140" s="27">
        <v>20912.715458684608</v>
      </c>
      <c r="S140" s="27">
        <v>22422.141959076711</v>
      </c>
      <c r="T140" s="27">
        <v>24269.491361705248</v>
      </c>
      <c r="U140" s="27">
        <v>24675.262968418512</v>
      </c>
      <c r="V140" s="27">
        <v>24400.949557766482</v>
      </c>
      <c r="W140" s="27">
        <v>25282.818055431868</v>
      </c>
      <c r="X140" s="27">
        <v>27407.24832579157</v>
      </c>
      <c r="Y140" s="27">
        <v>28081.730628075762</v>
      </c>
      <c r="Z140" s="27">
        <v>24169.100015564058</v>
      </c>
      <c r="AA140" s="27">
        <v>26910.566371153269</v>
      </c>
    </row>
    <row r="141" spans="1:27">
      <c r="A141" s="11" t="s">
        <v>27</v>
      </c>
      <c r="B141" s="11" t="s">
        <v>77</v>
      </c>
      <c r="C141" s="12">
        <v>170.73657231521599</v>
      </c>
      <c r="D141" s="12">
        <v>271.02659613227797</v>
      </c>
      <c r="E141" s="12">
        <v>364.61217525482101</v>
      </c>
      <c r="F141" s="12">
        <v>433.515061378479</v>
      </c>
      <c r="G141" s="12">
        <v>491.33212779235799</v>
      </c>
      <c r="H141" s="12">
        <v>537.96257328033403</v>
      </c>
      <c r="I141" s="12">
        <v>628.63861667633</v>
      </c>
      <c r="J141" s="12">
        <v>744.69144169867002</v>
      </c>
      <c r="K141" s="12">
        <v>834.17623154640103</v>
      </c>
      <c r="L141" s="12">
        <v>930.99321594810397</v>
      </c>
      <c r="M141" s="12">
        <v>1074.14943380928</v>
      </c>
      <c r="N141" s="12">
        <v>1213.57205568313</v>
      </c>
      <c r="O141" s="12">
        <v>1346.8461012144001</v>
      </c>
      <c r="P141" s="12">
        <v>1448.26709294128</v>
      </c>
      <c r="Q141" s="12">
        <v>1535.49846985626</v>
      </c>
      <c r="R141" s="12">
        <v>1600.0345159969299</v>
      </c>
      <c r="S141" s="12">
        <v>1631.78200566339</v>
      </c>
      <c r="T141" s="12">
        <v>1631.25720968532</v>
      </c>
      <c r="U141" s="12">
        <v>1608.29734389686</v>
      </c>
      <c r="V141" s="12">
        <v>1592.3826875572199</v>
      </c>
      <c r="W141" s="12">
        <v>1609.1850913639</v>
      </c>
      <c r="X141" s="12">
        <v>1612.64655553436</v>
      </c>
      <c r="Y141" s="12">
        <v>1621.0805255661001</v>
      </c>
      <c r="Z141" s="12">
        <v>1616.25457901</v>
      </c>
      <c r="AA141" s="12">
        <v>1614.1067826347301</v>
      </c>
    </row>
    <row r="142" spans="1:27">
      <c r="A142" s="11" t="s">
        <v>27</v>
      </c>
      <c r="B142" s="11" t="s">
        <v>78</v>
      </c>
      <c r="C142" s="12">
        <v>200.989573385596</v>
      </c>
      <c r="D142" s="12">
        <v>319.03740072143</v>
      </c>
      <c r="E142" s="12">
        <v>429.04471530914299</v>
      </c>
      <c r="F142" s="12">
        <v>510.40048154830902</v>
      </c>
      <c r="G142" s="12">
        <v>578.22144424438397</v>
      </c>
      <c r="H142" s="12">
        <v>632.9301015625</v>
      </c>
      <c r="I142" s="12">
        <v>739.72272038078302</v>
      </c>
      <c r="J142" s="12">
        <v>876.232886161446</v>
      </c>
      <c r="K142" s="12">
        <v>981.99173979949899</v>
      </c>
      <c r="L142" s="12">
        <v>1095.8934521961201</v>
      </c>
      <c r="M142" s="12">
        <v>1264.3807861595101</v>
      </c>
      <c r="N142" s="12">
        <v>1428.90015901947</v>
      </c>
      <c r="O142" s="12">
        <v>1585.3756250782001</v>
      </c>
      <c r="P142" s="12">
        <v>1705.2134143962801</v>
      </c>
      <c r="Q142" s="12">
        <v>1807.05180854797</v>
      </c>
      <c r="R142" s="12">
        <v>1884.07358894348</v>
      </c>
      <c r="S142" s="12">
        <v>1919.9871363754201</v>
      </c>
      <c r="T142" s="12">
        <v>1919.52896630859</v>
      </c>
      <c r="U142" s="12">
        <v>1893.15359286785</v>
      </c>
      <c r="V142" s="12">
        <v>1873.7883955001801</v>
      </c>
      <c r="W142" s="12">
        <v>1893.72010437011</v>
      </c>
      <c r="X142" s="12">
        <v>1897.3207405338201</v>
      </c>
      <c r="Y142" s="12">
        <v>1907.6047314224199</v>
      </c>
      <c r="Z142" s="12">
        <v>1902.3930373001001</v>
      </c>
      <c r="AA142" s="12">
        <v>1900.32827316665</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6032.550265195182</v>
      </c>
      <c r="D145" s="27">
        <v>6741.6639254230695</v>
      </c>
      <c r="E145" s="27">
        <v>7234.4333925656902</v>
      </c>
      <c r="F145" s="27">
        <v>8639.8494028096993</v>
      </c>
      <c r="G145" s="27">
        <v>9717.1009512390392</v>
      </c>
      <c r="H145" s="27">
        <v>9936.1507321791287</v>
      </c>
      <c r="I145" s="27">
        <v>11013.092385059512</v>
      </c>
      <c r="J145" s="27">
        <v>12100.40720565415</v>
      </c>
      <c r="K145" s="27">
        <v>12236.489950760451</v>
      </c>
      <c r="L145" s="27">
        <v>13439.2159077246</v>
      </c>
      <c r="M145" s="27">
        <v>13672.51420741101</v>
      </c>
      <c r="N145" s="27">
        <v>13430.418450311139</v>
      </c>
      <c r="O145" s="27">
        <v>14826.981118763069</v>
      </c>
      <c r="P145" s="27">
        <v>15551.365105731758</v>
      </c>
      <c r="Q145" s="27">
        <v>15167.955045841631</v>
      </c>
      <c r="R145" s="27">
        <v>16372.94099871238</v>
      </c>
      <c r="S145" s="27">
        <v>17617.607203759158</v>
      </c>
      <c r="T145" s="27">
        <v>17536.863766837618</v>
      </c>
      <c r="U145" s="27">
        <v>18949.196158829138</v>
      </c>
      <c r="V145" s="27">
        <v>19065.35722726303</v>
      </c>
      <c r="W145" s="27">
        <v>18469.794521466738</v>
      </c>
      <c r="X145" s="27">
        <v>20161.398008790344</v>
      </c>
      <c r="Y145" s="27">
        <v>20902.311363198067</v>
      </c>
      <c r="Z145" s="27">
        <v>20262.283274747126</v>
      </c>
      <c r="AA145" s="27">
        <v>21724.63052720797</v>
      </c>
    </row>
    <row r="146" spans="1:27">
      <c r="A146" s="11" t="s">
        <v>28</v>
      </c>
      <c r="B146" s="11" t="s">
        <v>77</v>
      </c>
      <c r="C146" s="12">
        <v>143.29300710868799</v>
      </c>
      <c r="D146" s="12">
        <v>255.76398867511699</v>
      </c>
      <c r="E146" s="12">
        <v>357.52801864624001</v>
      </c>
      <c r="F146" s="12">
        <v>445.54165215015399</v>
      </c>
      <c r="G146" s="12">
        <v>520.12966683208901</v>
      </c>
      <c r="H146" s="12">
        <v>534.02016511058798</v>
      </c>
      <c r="I146" s="12">
        <v>574.53475114750802</v>
      </c>
      <c r="J146" s="12">
        <v>646.88976578116399</v>
      </c>
      <c r="K146" s="12">
        <v>695.01031002807599</v>
      </c>
      <c r="L146" s="12">
        <v>741.59667624759595</v>
      </c>
      <c r="M146" s="12">
        <v>840.88007071781101</v>
      </c>
      <c r="N146" s="12">
        <v>953.30334236144995</v>
      </c>
      <c r="O146" s="12">
        <v>1060.5590578613201</v>
      </c>
      <c r="P146" s="12">
        <v>1150.07071945095</v>
      </c>
      <c r="Q146" s="12">
        <v>1245.2576293105999</v>
      </c>
      <c r="R146" s="12">
        <v>1291.8352432022</v>
      </c>
      <c r="S146" s="12">
        <v>1313.6738929204901</v>
      </c>
      <c r="T146" s="12">
        <v>1317.47925999927</v>
      </c>
      <c r="U146" s="12">
        <v>1309.5394803931699</v>
      </c>
      <c r="V146" s="12">
        <v>1283.23052585649</v>
      </c>
      <c r="W146" s="12">
        <v>1289.17600824069</v>
      </c>
      <c r="X146" s="12">
        <v>1299.88875186872</v>
      </c>
      <c r="Y146" s="12">
        <v>1310.3467783927899</v>
      </c>
      <c r="Z146" s="12">
        <v>1322.1047690553601</v>
      </c>
      <c r="AA146" s="12">
        <v>1335.06459374618</v>
      </c>
    </row>
    <row r="147" spans="1:27">
      <c r="A147" s="11" t="s">
        <v>28</v>
      </c>
      <c r="B147" s="11" t="s">
        <v>78</v>
      </c>
      <c r="C147" s="12">
        <v>168.704932928353</v>
      </c>
      <c r="D147" s="12">
        <v>300.96568352031699</v>
      </c>
      <c r="E147" s="12">
        <v>420.62929403874199</v>
      </c>
      <c r="F147" s="12">
        <v>524.38640554618803</v>
      </c>
      <c r="G147" s="12">
        <v>612.38346818911998</v>
      </c>
      <c r="H147" s="12">
        <v>628.46164631843499</v>
      </c>
      <c r="I147" s="12">
        <v>676.28664983129499</v>
      </c>
      <c r="J147" s="12">
        <v>761.04956164550697</v>
      </c>
      <c r="K147" s="12">
        <v>817.92355801963799</v>
      </c>
      <c r="L147" s="12">
        <v>872.54572413969004</v>
      </c>
      <c r="M147" s="12">
        <v>989.61070001208702</v>
      </c>
      <c r="N147" s="12">
        <v>1122.4324638268899</v>
      </c>
      <c r="O147" s="12">
        <v>1248.0938280677699</v>
      </c>
      <c r="P147" s="12">
        <v>1353.2335455713201</v>
      </c>
      <c r="Q147" s="12">
        <v>1466.2927761599401</v>
      </c>
      <c r="R147" s="12">
        <v>1520.0168604907899</v>
      </c>
      <c r="S147" s="12">
        <v>1546.0309045157401</v>
      </c>
      <c r="T147" s="12">
        <v>1550.0410489487599</v>
      </c>
      <c r="U147" s="12">
        <v>1541.08904015591</v>
      </c>
      <c r="V147" s="12">
        <v>1510.22241112184</v>
      </c>
      <c r="W147" s="12">
        <v>1517.4149307038699</v>
      </c>
      <c r="X147" s="12">
        <v>1529.6520412750201</v>
      </c>
      <c r="Y147" s="12">
        <v>1542.0633693828499</v>
      </c>
      <c r="Z147" s="12">
        <v>1556.6243806693501</v>
      </c>
      <c r="AA147" s="12">
        <v>1571.01727978754</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3704.5986774678731</v>
      </c>
      <c r="D150" s="27">
        <v>3951.9879675160155</v>
      </c>
      <c r="E150" s="27">
        <v>4064.8608360442545</v>
      </c>
      <c r="F150" s="27">
        <v>4530.5997471658766</v>
      </c>
      <c r="G150" s="27">
        <v>4981.5093882419105</v>
      </c>
      <c r="H150" s="27">
        <v>5023.1782536229002</v>
      </c>
      <c r="I150" s="27">
        <v>5534.6410557362806</v>
      </c>
      <c r="J150" s="27">
        <v>5907.0055017340592</v>
      </c>
      <c r="K150" s="27">
        <v>6198.1437322020302</v>
      </c>
      <c r="L150" s="27">
        <v>6659.2328000294901</v>
      </c>
      <c r="M150" s="27">
        <v>6727.6850710983799</v>
      </c>
      <c r="N150" s="27">
        <v>6661.3708876567798</v>
      </c>
      <c r="O150" s="27">
        <v>7203.2358558606793</v>
      </c>
      <c r="P150" s="27">
        <v>7704.5469489327788</v>
      </c>
      <c r="Q150" s="27">
        <v>7552.6843345712996</v>
      </c>
      <c r="R150" s="27">
        <v>8145.7934328894798</v>
      </c>
      <c r="S150" s="27">
        <v>8520.7085108148403</v>
      </c>
      <c r="T150" s="27">
        <v>8753.6659366573604</v>
      </c>
      <c r="U150" s="27">
        <v>9205.5890100437209</v>
      </c>
      <c r="V150" s="27">
        <v>9118.8385776861087</v>
      </c>
      <c r="W150" s="27">
        <v>8868.1846931128803</v>
      </c>
      <c r="X150" s="27">
        <v>9444.4097326103201</v>
      </c>
      <c r="Y150" s="27">
        <v>9951.9811732983799</v>
      </c>
      <c r="Z150" s="27">
        <v>9653.1845867405209</v>
      </c>
      <c r="AA150" s="27">
        <v>10332.95678012773</v>
      </c>
    </row>
    <row r="151" spans="1:27">
      <c r="A151" s="11" t="s">
        <v>29</v>
      </c>
      <c r="B151" s="11" t="s">
        <v>77</v>
      </c>
      <c r="C151" s="12">
        <v>89.657645763158797</v>
      </c>
      <c r="D151" s="12">
        <v>114.29837915420499</v>
      </c>
      <c r="E151" s="12">
        <v>136.499187809467</v>
      </c>
      <c r="F151" s="12">
        <v>153.47137885951901</v>
      </c>
      <c r="G151" s="12">
        <v>168.71122862243601</v>
      </c>
      <c r="H151" s="12">
        <v>182.000407061576</v>
      </c>
      <c r="I151" s="12">
        <v>212.364946892738</v>
      </c>
      <c r="J151" s="12">
        <v>244.993819319099</v>
      </c>
      <c r="K151" s="12">
        <v>278.87585380935599</v>
      </c>
      <c r="L151" s="12">
        <v>319.96898813056902</v>
      </c>
      <c r="M151" s="12">
        <v>366.74847387409199</v>
      </c>
      <c r="N151" s="12">
        <v>408.26860507011401</v>
      </c>
      <c r="O151" s="12">
        <v>445.00390428543</v>
      </c>
      <c r="P151" s="12">
        <v>472.648539402008</v>
      </c>
      <c r="Q151" s="12">
        <v>491.72651744413298</v>
      </c>
      <c r="R151" s="12">
        <v>509.34018567419002</v>
      </c>
      <c r="S151" s="12">
        <v>512.97198352861403</v>
      </c>
      <c r="T151" s="12">
        <v>511.52956985139798</v>
      </c>
      <c r="U151" s="12">
        <v>508.785446811437</v>
      </c>
      <c r="V151" s="12">
        <v>510.01096944045997</v>
      </c>
      <c r="W151" s="12">
        <v>516.66449789214096</v>
      </c>
      <c r="X151" s="12">
        <v>516.29217314624702</v>
      </c>
      <c r="Y151" s="12">
        <v>519.87931920623703</v>
      </c>
      <c r="Z151" s="12">
        <v>515.41679166221604</v>
      </c>
      <c r="AA151" s="12">
        <v>516.51390412759702</v>
      </c>
    </row>
    <row r="152" spans="1:27">
      <c r="A152" s="11" t="s">
        <v>29</v>
      </c>
      <c r="B152" s="11" t="s">
        <v>78</v>
      </c>
      <c r="C152" s="12">
        <v>105.53637610159799</v>
      </c>
      <c r="D152" s="12">
        <v>134.54207882475799</v>
      </c>
      <c r="E152" s="12">
        <v>160.60117865133199</v>
      </c>
      <c r="F152" s="12">
        <v>180.61600359445799</v>
      </c>
      <c r="G152" s="12">
        <v>198.54170679283101</v>
      </c>
      <c r="H152" s="12">
        <v>214.13861746406499</v>
      </c>
      <c r="I152" s="12">
        <v>250.019961629867</v>
      </c>
      <c r="J152" s="12">
        <v>288.32533320331498</v>
      </c>
      <c r="K152" s="12">
        <v>328.314285769462</v>
      </c>
      <c r="L152" s="12">
        <v>376.462464162826</v>
      </c>
      <c r="M152" s="12">
        <v>431.50499639320299</v>
      </c>
      <c r="N152" s="12">
        <v>480.43417262649501</v>
      </c>
      <c r="O152" s="12">
        <v>523.68697713279698</v>
      </c>
      <c r="P152" s="12">
        <v>556.48073955345103</v>
      </c>
      <c r="Q152" s="12">
        <v>578.64402982568697</v>
      </c>
      <c r="R152" s="12">
        <v>599.34393698883002</v>
      </c>
      <c r="S152" s="12">
        <v>603.85658232685898</v>
      </c>
      <c r="T152" s="12">
        <v>602.26423730307795</v>
      </c>
      <c r="U152" s="12">
        <v>599.15596868515001</v>
      </c>
      <c r="V152" s="12">
        <v>600.47943143987595</v>
      </c>
      <c r="W152" s="12">
        <v>608.31755186367002</v>
      </c>
      <c r="X152" s="12">
        <v>607.99034722495003</v>
      </c>
      <c r="Y152" s="12">
        <v>611.84340022849995</v>
      </c>
      <c r="Z152" s="12">
        <v>606.42163699281195</v>
      </c>
      <c r="AA152" s="12">
        <v>607.68745267867996</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345.02258142201538</v>
      </c>
      <c r="D155" s="27">
        <v>395.96934933289816</v>
      </c>
      <c r="E155" s="27">
        <v>426.1009109237217</v>
      </c>
      <c r="F155" s="27">
        <v>504.00167589442782</v>
      </c>
      <c r="G155" s="27">
        <v>549.58401502373056</v>
      </c>
      <c r="H155" s="27">
        <v>581.72158372080389</v>
      </c>
      <c r="I155" s="27">
        <v>629.29685167945104</v>
      </c>
      <c r="J155" s="27">
        <v>688.87780529595705</v>
      </c>
      <c r="K155" s="27">
        <v>723.60727302680095</v>
      </c>
      <c r="L155" s="27">
        <v>787.60092032484113</v>
      </c>
      <c r="M155" s="27">
        <v>827.13046110373602</v>
      </c>
      <c r="N155" s="27">
        <v>827.9760844787329</v>
      </c>
      <c r="O155" s="27">
        <v>920.19062778585408</v>
      </c>
      <c r="P155" s="27">
        <v>955.67176806251996</v>
      </c>
      <c r="Q155" s="27">
        <v>968.00296881859788</v>
      </c>
      <c r="R155" s="27">
        <v>1011.206240364169</v>
      </c>
      <c r="S155" s="27">
        <v>1075.4049119258539</v>
      </c>
      <c r="T155" s="27">
        <v>1102.8125365044962</v>
      </c>
      <c r="U155" s="27">
        <v>1172.121455763124</v>
      </c>
      <c r="V155" s="27">
        <v>1210.405513145618</v>
      </c>
      <c r="W155" s="27">
        <v>1190.8891086382769</v>
      </c>
      <c r="X155" s="27">
        <v>1306.6205353586388</v>
      </c>
      <c r="Y155" s="27">
        <v>1336.9210396684671</v>
      </c>
      <c r="Z155" s="27">
        <v>1340.7806298885489</v>
      </c>
      <c r="AA155" s="27">
        <v>1384.4503601636791</v>
      </c>
    </row>
    <row r="156" spans="1:27">
      <c r="A156" s="11" t="s">
        <v>30</v>
      </c>
      <c r="B156" s="11" t="s">
        <v>77</v>
      </c>
      <c r="C156" s="12">
        <v>17.726754470162</v>
      </c>
      <c r="D156" s="12">
        <v>25.258000626564002</v>
      </c>
      <c r="E156" s="12">
        <v>31.8795508277416</v>
      </c>
      <c r="F156" s="12">
        <v>36.882823623418801</v>
      </c>
      <c r="G156" s="12">
        <v>40.805560400724403</v>
      </c>
      <c r="H156" s="12">
        <v>43.744929720394303</v>
      </c>
      <c r="I156" s="12">
        <v>49.851699732542002</v>
      </c>
      <c r="J156" s="12">
        <v>57.8254794038534</v>
      </c>
      <c r="K156" s="12">
        <v>65.3780653233528</v>
      </c>
      <c r="L156" s="12">
        <v>74.877100697874994</v>
      </c>
      <c r="M156" s="12">
        <v>86.0536642391681</v>
      </c>
      <c r="N156" s="12">
        <v>97.179419103145605</v>
      </c>
      <c r="O156" s="12">
        <v>107.207877111241</v>
      </c>
      <c r="P156" s="12">
        <v>115.779987568378</v>
      </c>
      <c r="Q156" s="12">
        <v>122.554623687505</v>
      </c>
      <c r="R156" s="12">
        <v>127.785576768517</v>
      </c>
      <c r="S156" s="12">
        <v>130.40178521919199</v>
      </c>
      <c r="T156" s="12">
        <v>130.522377615213</v>
      </c>
      <c r="U156" s="12">
        <v>129.866605483293</v>
      </c>
      <c r="V156" s="12">
        <v>130.032329169988</v>
      </c>
      <c r="W156" s="12">
        <v>131.84604522085101</v>
      </c>
      <c r="X156" s="12">
        <v>132.27082337212499</v>
      </c>
      <c r="Y156" s="12">
        <v>134.00725773143699</v>
      </c>
      <c r="Z156" s="12">
        <v>133.32466077700201</v>
      </c>
      <c r="AA156" s="12">
        <v>133.54512104010499</v>
      </c>
    </row>
    <row r="157" spans="1:27">
      <c r="A157" s="11" t="s">
        <v>30</v>
      </c>
      <c r="B157" s="11" t="s">
        <v>78</v>
      </c>
      <c r="C157" s="12">
        <v>20.8651943861246</v>
      </c>
      <c r="D157" s="12">
        <v>29.717400698065699</v>
      </c>
      <c r="E157" s="12">
        <v>37.5279257039725</v>
      </c>
      <c r="F157" s="12">
        <v>43.405118464466099</v>
      </c>
      <c r="G157" s="12">
        <v>48.033265609860401</v>
      </c>
      <c r="H157" s="12">
        <v>51.4764600559473</v>
      </c>
      <c r="I157" s="12">
        <v>58.659149774312901</v>
      </c>
      <c r="J157" s="12">
        <v>68.073369701862305</v>
      </c>
      <c r="K157" s="12">
        <v>76.971295164346699</v>
      </c>
      <c r="L157" s="12">
        <v>88.120505812525707</v>
      </c>
      <c r="M157" s="12">
        <v>101.269984705686</v>
      </c>
      <c r="N157" s="12">
        <v>114.361984266638</v>
      </c>
      <c r="O157" s="12">
        <v>126.23031735029799</v>
      </c>
      <c r="P157" s="12">
        <v>136.27587266617999</v>
      </c>
      <c r="Q157" s="12">
        <v>144.23034214550199</v>
      </c>
      <c r="R157" s="12">
        <v>150.452480009466</v>
      </c>
      <c r="S157" s="12">
        <v>153.45288446462101</v>
      </c>
      <c r="T157" s="12">
        <v>153.617495784282</v>
      </c>
      <c r="U157" s="12">
        <v>152.81749913346701</v>
      </c>
      <c r="V157" s="12">
        <v>153.000218988716</v>
      </c>
      <c r="W157" s="12">
        <v>155.16720998206699</v>
      </c>
      <c r="X157" s="12">
        <v>155.73576399729899</v>
      </c>
      <c r="Y157" s="12">
        <v>157.68817666309999</v>
      </c>
      <c r="Z157" s="12">
        <v>156.96576461970801</v>
      </c>
      <c r="AA157" s="12">
        <v>157.241151334226</v>
      </c>
    </row>
  </sheetData>
  <sheetProtection algorithmName="SHA-512" hashValue="HS5ZZG/KiIFH7OfGXGEJ5H2tV9a4TDy57ed0EYaqZvtgNBvHwZc1slXjZ6PHFiQR++WROcSdPDkcL7EOBptt/Q==" saltValue="hP7zRYwG0K2rmGuujZQDvQ=="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rgb="FFFFC000"/>
  </sheetPr>
  <dimension ref="A1:AF157"/>
  <sheetViews>
    <sheetView zoomScale="85" zoomScaleNormal="85" workbookViewId="0"/>
  </sheetViews>
  <sheetFormatPr defaultColWidth="9.1796875" defaultRowHeight="14.5"/>
  <cols>
    <col min="1" max="1" width="16" style="6" customWidth="1"/>
    <col min="2" max="2" width="30.54296875" style="6" customWidth="1"/>
    <col min="3" max="27" width="9.6328125" style="6" customWidth="1"/>
    <col min="28" max="29" width="9.453125" style="6" customWidth="1"/>
    <col min="30" max="30" width="11.54296875" style="6" bestFit="1" customWidth="1"/>
    <col min="31" max="16384" width="9.1796875" style="6"/>
  </cols>
  <sheetData>
    <row r="1" spans="1:32" s="10" customFormat="1" ht="23.25" customHeight="1">
      <c r="A1" s="9" t="s">
        <v>133</v>
      </c>
      <c r="B1" s="8"/>
      <c r="C1" s="8"/>
      <c r="D1" s="8"/>
      <c r="E1" s="8"/>
      <c r="F1" s="8"/>
      <c r="G1" s="8"/>
      <c r="H1" s="8"/>
      <c r="I1" s="8"/>
      <c r="J1" s="8"/>
      <c r="K1" s="8"/>
      <c r="L1" s="8"/>
      <c r="M1" s="8"/>
      <c r="N1" s="8"/>
      <c r="O1" s="8"/>
      <c r="P1" s="8"/>
      <c r="Q1" s="8"/>
      <c r="R1" s="8"/>
      <c r="S1" s="8"/>
      <c r="T1" s="8"/>
      <c r="U1" s="8"/>
      <c r="V1" s="8"/>
      <c r="W1" s="8"/>
      <c r="X1" s="8"/>
      <c r="Y1" s="8"/>
      <c r="Z1" s="8"/>
      <c r="AA1" s="8"/>
    </row>
    <row r="2" spans="1:32" s="10" customFormat="1">
      <c r="A2" s="7" t="s">
        <v>106</v>
      </c>
    </row>
    <row r="3" spans="1:32" s="10" customFormat="1"/>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32">
      <c r="A6" s="11" t="s">
        <v>18</v>
      </c>
      <c r="B6" s="11" t="s">
        <v>2</v>
      </c>
      <c r="C6" s="12">
        <v>16456</v>
      </c>
      <c r="D6" s="12">
        <v>16456</v>
      </c>
      <c r="E6" s="12">
        <v>13784.860387310999</v>
      </c>
      <c r="F6" s="12">
        <v>11334.223007622</v>
      </c>
      <c r="G6" s="12">
        <v>10269.871544904301</v>
      </c>
      <c r="H6" s="12">
        <v>9272.3836954990002</v>
      </c>
      <c r="I6" s="12">
        <v>7518.0222634147012</v>
      </c>
      <c r="J6" s="12">
        <v>7321.9420522633991</v>
      </c>
      <c r="K6" s="12">
        <v>6787.8394965268999</v>
      </c>
      <c r="L6" s="12">
        <v>6154.4211579317998</v>
      </c>
      <c r="M6" s="12">
        <v>4446.1189187643995</v>
      </c>
      <c r="N6" s="12">
        <v>4446.1175788354994</v>
      </c>
      <c r="O6" s="12">
        <v>3739.2497701198995</v>
      </c>
      <c r="P6" s="12">
        <v>3715.8960565688003</v>
      </c>
      <c r="Q6" s="12">
        <v>3715.885290445</v>
      </c>
      <c r="R6" s="12">
        <v>2113.4526011749999</v>
      </c>
      <c r="S6" s="12">
        <v>2113.4486187800003</v>
      </c>
      <c r="T6" s="12">
        <v>5.1459397300000001E-2</v>
      </c>
      <c r="U6" s="12">
        <v>4.7388760599999996E-2</v>
      </c>
      <c r="V6" s="12">
        <v>4.1166509500000004E-2</v>
      </c>
      <c r="W6" s="12">
        <v>3.7563527200000002E-2</v>
      </c>
      <c r="X6" s="12">
        <v>1.5348495200000001E-2</v>
      </c>
      <c r="Y6" s="12">
        <v>1.2917652599999999E-2</v>
      </c>
      <c r="Z6" s="12">
        <v>1.0451705300000001E-2</v>
      </c>
      <c r="AA6" s="12">
        <v>8.1521826000000002E-3</v>
      </c>
    </row>
    <row r="7" spans="1:32">
      <c r="A7" s="11" t="s">
        <v>18</v>
      </c>
      <c r="B7" s="11" t="s">
        <v>11</v>
      </c>
      <c r="C7" s="12">
        <v>4835</v>
      </c>
      <c r="D7" s="12">
        <v>4835</v>
      </c>
      <c r="E7" s="12">
        <v>3227.9456767402007</v>
      </c>
      <c r="F7" s="12">
        <v>3227.9448348654996</v>
      </c>
      <c r="G7" s="12">
        <v>2578.1346266360001</v>
      </c>
      <c r="H7" s="12">
        <v>2073.7240080000001</v>
      </c>
      <c r="I7" s="12">
        <v>1513.7527870250001</v>
      </c>
      <c r="J7" s="12">
        <v>1371.3528807723001</v>
      </c>
      <c r="K7" s="12">
        <v>1.6929854100000002E-2</v>
      </c>
      <c r="L7" s="12">
        <v>1.6916205800000004E-2</v>
      </c>
      <c r="M7" s="12">
        <v>1.6909574999999996E-2</v>
      </c>
      <c r="N7" s="12">
        <v>1.69068011E-2</v>
      </c>
      <c r="O7" s="12">
        <v>1.6703992299999998E-2</v>
      </c>
      <c r="P7" s="12">
        <v>1.5206630800000001E-2</v>
      </c>
      <c r="Q7" s="12">
        <v>1.52047907E-2</v>
      </c>
      <c r="R7" s="12">
        <v>1.21876821E-2</v>
      </c>
      <c r="S7" s="12">
        <v>1.2153260500000001E-2</v>
      </c>
      <c r="T7" s="12">
        <v>1.2056785400000001E-2</v>
      </c>
      <c r="U7" s="12">
        <v>1.1995412399999999E-2</v>
      </c>
      <c r="V7" s="12">
        <v>1.1864837E-2</v>
      </c>
      <c r="W7" s="12">
        <v>1.18628489E-2</v>
      </c>
      <c r="X7" s="12">
        <v>1.1420267899999999E-2</v>
      </c>
      <c r="Y7" s="12">
        <v>2.7600786999999998E-3</v>
      </c>
      <c r="Z7" s="12">
        <v>2.7592032000000001E-3</v>
      </c>
      <c r="AA7" s="12">
        <v>0</v>
      </c>
    </row>
    <row r="8" spans="1:32">
      <c r="A8" s="11" t="s">
        <v>18</v>
      </c>
      <c r="B8" s="11" t="s">
        <v>8</v>
      </c>
      <c r="C8" s="12">
        <v>2954.8999938964839</v>
      </c>
      <c r="D8" s="12">
        <v>2774.9034360701939</v>
      </c>
      <c r="E8" s="12">
        <v>2774.9041423053936</v>
      </c>
      <c r="F8" s="12">
        <v>2774.904495781534</v>
      </c>
      <c r="G8" s="12">
        <v>2774.904528204584</v>
      </c>
      <c r="H8" s="12">
        <v>2774.9053638025844</v>
      </c>
      <c r="I8" s="12">
        <v>2774.905476480184</v>
      </c>
      <c r="J8" s="12">
        <v>2774.9055831676537</v>
      </c>
      <c r="K8" s="12">
        <v>2774.9056496274839</v>
      </c>
      <c r="L8" s="12">
        <v>2774.9058725458435</v>
      </c>
      <c r="M8" s="12">
        <v>2774.9064282065438</v>
      </c>
      <c r="N8" s="12">
        <v>2774.9069691770837</v>
      </c>
      <c r="O8" s="12">
        <v>2774.906977435714</v>
      </c>
      <c r="P8" s="12">
        <v>2389.9069867816838</v>
      </c>
      <c r="Q8" s="12">
        <v>1860.9089403350235</v>
      </c>
      <c r="R8" s="12">
        <v>1860.908944241854</v>
      </c>
      <c r="S8" s="12">
        <v>1716.5091015414298</v>
      </c>
      <c r="T8" s="12">
        <v>1716.5092983800498</v>
      </c>
      <c r="U8" s="12">
        <v>1716.50969799924</v>
      </c>
      <c r="V8" s="12">
        <v>1716.50976385065</v>
      </c>
      <c r="W8" s="12">
        <v>1276.5122301199997</v>
      </c>
      <c r="X8" s="12">
        <v>1276.5123816979999</v>
      </c>
      <c r="Y8" s="12">
        <v>632.01240114120003</v>
      </c>
      <c r="Z8" s="12">
        <v>388.01313466429997</v>
      </c>
      <c r="AA8" s="12">
        <v>388.01317421969998</v>
      </c>
    </row>
    <row r="9" spans="1:32">
      <c r="A9" s="11" t="s">
        <v>18</v>
      </c>
      <c r="B9" s="11" t="s">
        <v>12</v>
      </c>
      <c r="C9" s="12">
        <v>1300</v>
      </c>
      <c r="D9" s="12">
        <v>1300</v>
      </c>
      <c r="E9" s="12">
        <v>1300</v>
      </c>
      <c r="F9" s="12">
        <v>1300</v>
      </c>
      <c r="G9" s="12">
        <v>1300</v>
      </c>
      <c r="H9" s="12">
        <v>1300</v>
      </c>
      <c r="I9" s="12">
        <v>1300</v>
      </c>
      <c r="J9" s="12">
        <v>1300</v>
      </c>
      <c r="K9" s="12">
        <v>1300</v>
      </c>
      <c r="L9" s="12">
        <v>1300</v>
      </c>
      <c r="M9" s="12">
        <v>1300</v>
      </c>
      <c r="N9" s="12">
        <v>1300</v>
      </c>
      <c r="O9" s="12">
        <v>500</v>
      </c>
      <c r="P9" s="12">
        <v>500</v>
      </c>
      <c r="Q9" s="12">
        <v>500</v>
      </c>
      <c r="R9" s="12">
        <v>500</v>
      </c>
      <c r="S9" s="12">
        <v>0</v>
      </c>
      <c r="T9" s="12">
        <v>0</v>
      </c>
      <c r="U9" s="12">
        <v>0</v>
      </c>
      <c r="V9" s="12">
        <v>0</v>
      </c>
      <c r="W9" s="12">
        <v>0</v>
      </c>
      <c r="X9" s="12">
        <v>0</v>
      </c>
      <c r="Y9" s="12">
        <v>0</v>
      </c>
      <c r="Z9" s="12">
        <v>0</v>
      </c>
      <c r="AA9" s="12">
        <v>0</v>
      </c>
    </row>
    <row r="10" spans="1:32">
      <c r="A10" s="11" t="s">
        <v>18</v>
      </c>
      <c r="B10" s="11" t="s">
        <v>5</v>
      </c>
      <c r="C10" s="12">
        <v>7382.1712056817332</v>
      </c>
      <c r="D10" s="12">
        <v>8132.1743288998041</v>
      </c>
      <c r="E10" s="12">
        <v>8132.1755100059036</v>
      </c>
      <c r="F10" s="12">
        <v>8132.1758638528436</v>
      </c>
      <c r="G10" s="12">
        <v>8132.1760397067437</v>
      </c>
      <c r="H10" s="12">
        <v>8132.1816979178839</v>
      </c>
      <c r="I10" s="12">
        <v>8132.1819872483038</v>
      </c>
      <c r="J10" s="12">
        <v>7749.6823159215428</v>
      </c>
      <c r="K10" s="12">
        <v>7749.6826613188441</v>
      </c>
      <c r="L10" s="12">
        <v>7472.823831782981</v>
      </c>
      <c r="M10" s="12">
        <v>6879.323959020081</v>
      </c>
      <c r="N10" s="12">
        <v>6762.3244233997821</v>
      </c>
      <c r="O10" s="12">
        <v>6977.2677752027812</v>
      </c>
      <c r="P10" s="12">
        <v>6977.2679516737817</v>
      </c>
      <c r="Q10" s="12">
        <v>8909.9887695779817</v>
      </c>
      <c r="R10" s="12">
        <v>8909.9888777925808</v>
      </c>
      <c r="S10" s="12">
        <v>8509.7841165611808</v>
      </c>
      <c r="T10" s="12">
        <v>8389.787984304081</v>
      </c>
      <c r="U10" s="12">
        <v>9185.7819519221812</v>
      </c>
      <c r="V10" s="12">
        <v>9091.7820921338825</v>
      </c>
      <c r="W10" s="12">
        <v>10624.435538320684</v>
      </c>
      <c r="X10" s="12">
        <v>11615.822056234561</v>
      </c>
      <c r="Y10" s="12">
        <v>11615.822133201062</v>
      </c>
      <c r="Z10" s="12">
        <v>12143.272945258561</v>
      </c>
      <c r="AA10" s="12">
        <v>11559.273096103061</v>
      </c>
    </row>
    <row r="11" spans="1:32">
      <c r="A11" s="11" t="s">
        <v>18</v>
      </c>
      <c r="B11" s="11" t="s">
        <v>3</v>
      </c>
      <c r="C11" s="12">
        <v>7507.4199905395499</v>
      </c>
      <c r="D11" s="12">
        <v>7507.4199905395499</v>
      </c>
      <c r="E11" s="12">
        <v>7507.4199905395499</v>
      </c>
      <c r="F11" s="12">
        <v>7507.4199905395499</v>
      </c>
      <c r="G11" s="12">
        <v>7507.4199905395499</v>
      </c>
      <c r="H11" s="12">
        <v>7507.4199905395499</v>
      </c>
      <c r="I11" s="12">
        <v>7507.4199905395499</v>
      </c>
      <c r="J11" s="12">
        <v>7507.4199905395499</v>
      </c>
      <c r="K11" s="12">
        <v>7507.4199905395499</v>
      </c>
      <c r="L11" s="12">
        <v>7507.4199905395499</v>
      </c>
      <c r="M11" s="12">
        <v>7507.4199905395499</v>
      </c>
      <c r="N11" s="12">
        <v>7507.4199905395499</v>
      </c>
      <c r="O11" s="12">
        <v>7507.4199905395499</v>
      </c>
      <c r="P11" s="12">
        <v>7507.4199905395499</v>
      </c>
      <c r="Q11" s="12">
        <v>7421.019989013671</v>
      </c>
      <c r="R11" s="12">
        <v>7421.019989013671</v>
      </c>
      <c r="S11" s="12">
        <v>7421.019989013671</v>
      </c>
      <c r="T11" s="12">
        <v>7421.019989013671</v>
      </c>
      <c r="U11" s="12">
        <v>7421.019989013671</v>
      </c>
      <c r="V11" s="12">
        <v>7355.019989013671</v>
      </c>
      <c r="W11" s="12">
        <v>7355.019989013671</v>
      </c>
      <c r="X11" s="12">
        <v>7355.019989013671</v>
      </c>
      <c r="Y11" s="12">
        <v>7355.019989013671</v>
      </c>
      <c r="Z11" s="12">
        <v>7355.019989013671</v>
      </c>
      <c r="AA11" s="12">
        <v>7355.019989013671</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12451.141772881016</v>
      </c>
      <c r="D13" s="12">
        <v>13734.176365402447</v>
      </c>
      <c r="E13" s="12">
        <v>19666.000897473961</v>
      </c>
      <c r="F13" s="12">
        <v>21266.553769988903</v>
      </c>
      <c r="G13" s="12">
        <v>25172.196449403782</v>
      </c>
      <c r="H13" s="12">
        <v>29247.659737793947</v>
      </c>
      <c r="I13" s="12">
        <v>31458.099516815055</v>
      </c>
      <c r="J13" s="12">
        <v>32521.930740429158</v>
      </c>
      <c r="K13" s="12">
        <v>34361.80509740577</v>
      </c>
      <c r="L13" s="12">
        <v>36686.906298124632</v>
      </c>
      <c r="M13" s="12">
        <v>39991.715108179102</v>
      </c>
      <c r="N13" s="12">
        <v>39927.342620204981</v>
      </c>
      <c r="O13" s="12">
        <v>41649.748976733521</v>
      </c>
      <c r="P13" s="12">
        <v>42431.265219469853</v>
      </c>
      <c r="Q13" s="12">
        <v>46978.38426653928</v>
      </c>
      <c r="R13" s="12">
        <v>46676.214491282808</v>
      </c>
      <c r="S13" s="12">
        <v>46438.251475663114</v>
      </c>
      <c r="T13" s="12">
        <v>45941.598793843616</v>
      </c>
      <c r="U13" s="12">
        <v>46266.04670135225</v>
      </c>
      <c r="V13" s="12">
        <v>49318.465011329885</v>
      </c>
      <c r="W13" s="12">
        <v>49320.499846458952</v>
      </c>
      <c r="X13" s="12">
        <v>48604.130973084619</v>
      </c>
      <c r="Y13" s="12">
        <v>49013.713985642447</v>
      </c>
      <c r="Z13" s="12">
        <v>56553.534071773087</v>
      </c>
      <c r="AA13" s="12">
        <v>58131.350842110587</v>
      </c>
    </row>
    <row r="14" spans="1:32">
      <c r="A14" s="11" t="s">
        <v>18</v>
      </c>
      <c r="B14" s="11" t="s">
        <v>9</v>
      </c>
      <c r="C14" s="12">
        <v>9555.0227595646993</v>
      </c>
      <c r="D14" s="12">
        <v>9955.0627009737618</v>
      </c>
      <c r="E14" s="12">
        <v>10654.81450012319</v>
      </c>
      <c r="F14" s="12">
        <v>10654.830614695593</v>
      </c>
      <c r="G14" s="12">
        <v>10654.843811397292</v>
      </c>
      <c r="H14" s="12">
        <v>11067.71939339589</v>
      </c>
      <c r="I14" s="12">
        <v>11942.939813355591</v>
      </c>
      <c r="J14" s="12">
        <v>13117.922149085291</v>
      </c>
      <c r="K14" s="12">
        <v>14163.319655097932</v>
      </c>
      <c r="L14" s="12">
        <v>16376.656968761634</v>
      </c>
      <c r="M14" s="12">
        <v>18156.265481611033</v>
      </c>
      <c r="N14" s="12">
        <v>20452.201533047231</v>
      </c>
      <c r="O14" s="12">
        <v>20452.20215027353</v>
      </c>
      <c r="P14" s="12">
        <v>21479.005917370527</v>
      </c>
      <c r="Q14" s="12">
        <v>26642.550107367832</v>
      </c>
      <c r="R14" s="12">
        <v>29908.190887126282</v>
      </c>
      <c r="S14" s="12">
        <v>35677.950681525472</v>
      </c>
      <c r="T14" s="12">
        <v>39875.119597390774</v>
      </c>
      <c r="U14" s="12">
        <v>45774.471138840192</v>
      </c>
      <c r="V14" s="12">
        <v>54095.335191899416</v>
      </c>
      <c r="W14" s="12">
        <v>60314.80665871971</v>
      </c>
      <c r="X14" s="12">
        <v>59761.652534884663</v>
      </c>
      <c r="Y14" s="12">
        <v>59903.187336879797</v>
      </c>
      <c r="Z14" s="12">
        <v>66674.169913079357</v>
      </c>
      <c r="AA14" s="12">
        <v>65870.152374512167</v>
      </c>
      <c r="AC14" s="10"/>
      <c r="AD14" s="10"/>
      <c r="AE14" s="10"/>
      <c r="AF14" s="10"/>
    </row>
    <row r="15" spans="1:32">
      <c r="A15" s="11" t="s">
        <v>18</v>
      </c>
      <c r="B15" s="11" t="s">
        <v>102</v>
      </c>
      <c r="C15" s="12">
        <v>1004.6343117469326</v>
      </c>
      <c r="D15" s="12">
        <v>1004.6619098085325</v>
      </c>
      <c r="E15" s="12">
        <v>1733.3976929274324</v>
      </c>
      <c r="F15" s="12">
        <v>1934.2628958599323</v>
      </c>
      <c r="G15" s="12">
        <v>2234.9703147694322</v>
      </c>
      <c r="H15" s="12">
        <v>3461.0920838122324</v>
      </c>
      <c r="I15" s="12">
        <v>3690.8517756163328</v>
      </c>
      <c r="J15" s="12">
        <v>4394.0017428086321</v>
      </c>
      <c r="K15" s="12">
        <v>4623.8139559716319</v>
      </c>
      <c r="L15" s="12">
        <v>6902.0835251616327</v>
      </c>
      <c r="M15" s="12">
        <v>7164.7276021414264</v>
      </c>
      <c r="N15" s="12">
        <v>7623.8112026259278</v>
      </c>
      <c r="O15" s="12">
        <v>9341.9732856759256</v>
      </c>
      <c r="P15" s="12">
        <v>9291.9777098639261</v>
      </c>
      <c r="Q15" s="12">
        <v>10436.801411801927</v>
      </c>
      <c r="R15" s="12">
        <v>10436.805412962925</v>
      </c>
      <c r="S15" s="12">
        <v>12212.737729480927</v>
      </c>
      <c r="T15" s="12">
        <v>12619.732815088924</v>
      </c>
      <c r="U15" s="12">
        <v>17577.680144701928</v>
      </c>
      <c r="V15" s="12">
        <v>19691.045231559929</v>
      </c>
      <c r="W15" s="12">
        <v>20177.580345300001</v>
      </c>
      <c r="X15" s="12">
        <v>21860.101999429</v>
      </c>
      <c r="Y15" s="12">
        <v>21121.384970503001</v>
      </c>
      <c r="Z15" s="12">
        <v>20981.279104517002</v>
      </c>
      <c r="AA15" s="12">
        <v>20746.966812897997</v>
      </c>
      <c r="AC15" s="10"/>
      <c r="AD15" s="10"/>
      <c r="AE15" s="10"/>
      <c r="AF15" s="10"/>
    </row>
    <row r="16" spans="1:32">
      <c r="A16" s="11" t="s">
        <v>18</v>
      </c>
      <c r="B16" s="11" t="s">
        <v>15</v>
      </c>
      <c r="C16" s="12">
        <v>810</v>
      </c>
      <c r="D16" s="12">
        <v>810</v>
      </c>
      <c r="E16" s="12">
        <v>1531.0235583364001</v>
      </c>
      <c r="F16" s="12">
        <v>1531.0502632884002</v>
      </c>
      <c r="G16" s="12">
        <v>3595.6775909816001</v>
      </c>
      <c r="H16" s="12">
        <v>3595.7300999896006</v>
      </c>
      <c r="I16" s="12">
        <v>3595.7397076908001</v>
      </c>
      <c r="J16" s="12">
        <v>3595.7531187019995</v>
      </c>
      <c r="K16" s="12">
        <v>3679.5434123702998</v>
      </c>
      <c r="L16" s="12">
        <v>4056.5261023294993</v>
      </c>
      <c r="M16" s="12">
        <v>4056.5273747415999</v>
      </c>
      <c r="N16" s="12">
        <v>4056.5288219930999</v>
      </c>
      <c r="O16" s="12">
        <v>4201.9090367469998</v>
      </c>
      <c r="P16" s="12">
        <v>4201.9107794725005</v>
      </c>
      <c r="Q16" s="12">
        <v>5419.2060054724998</v>
      </c>
      <c r="R16" s="12">
        <v>5419.2069331195989</v>
      </c>
      <c r="S16" s="12">
        <v>6023.2856822309986</v>
      </c>
      <c r="T16" s="12">
        <v>6023.2872792362996</v>
      </c>
      <c r="U16" s="12">
        <v>6023.3063175240013</v>
      </c>
      <c r="V16" s="12">
        <v>6023.3080853138999</v>
      </c>
      <c r="W16" s="12">
        <v>6023.3101972430013</v>
      </c>
      <c r="X16" s="12">
        <v>6149.2690491989997</v>
      </c>
      <c r="Y16" s="12">
        <v>6149.2700917439997</v>
      </c>
      <c r="Z16" s="12">
        <v>6528.6790587940004</v>
      </c>
      <c r="AA16" s="12">
        <v>6528.6807055555</v>
      </c>
      <c r="AC16" s="10"/>
      <c r="AD16" s="10"/>
      <c r="AE16" s="10"/>
      <c r="AF16" s="10"/>
    </row>
    <row r="17" spans="1:32">
      <c r="A17" s="11" t="s">
        <v>18</v>
      </c>
      <c r="B17" s="11" t="s">
        <v>17</v>
      </c>
      <c r="C17" s="12">
        <v>318.73900000000003</v>
      </c>
      <c r="D17" s="12">
        <v>623.03</v>
      </c>
      <c r="E17" s="12">
        <v>1035.4460000000001</v>
      </c>
      <c r="F17" s="12">
        <v>1538.9269999999999</v>
      </c>
      <c r="G17" s="12">
        <v>2142.8110000000001</v>
      </c>
      <c r="H17" s="12">
        <v>2807.6329999999998</v>
      </c>
      <c r="I17" s="12">
        <v>3819.3380000000002</v>
      </c>
      <c r="J17" s="12">
        <v>4674.3180000000002</v>
      </c>
      <c r="K17" s="12">
        <v>5519.2339999999995</v>
      </c>
      <c r="L17" s="12">
        <v>6499.2960000000003</v>
      </c>
      <c r="M17" s="12">
        <v>7698.6090000000013</v>
      </c>
      <c r="N17" s="12">
        <v>9010.3219999999983</v>
      </c>
      <c r="O17" s="12">
        <v>10339.413</v>
      </c>
      <c r="P17" s="12">
        <v>11714.808999999999</v>
      </c>
      <c r="Q17" s="12">
        <v>13054.429999999998</v>
      </c>
      <c r="R17" s="12">
        <v>14363.338999999998</v>
      </c>
      <c r="S17" s="12">
        <v>15318.455000000002</v>
      </c>
      <c r="T17" s="12">
        <v>16214.658000000001</v>
      </c>
      <c r="U17" s="12">
        <v>16979.074999999997</v>
      </c>
      <c r="V17" s="12">
        <v>17751.389000000003</v>
      </c>
      <c r="W17" s="12">
        <v>18512.155999999999</v>
      </c>
      <c r="X17" s="12">
        <v>19307.582999999995</v>
      </c>
      <c r="Y17" s="12">
        <v>20087.465999999997</v>
      </c>
      <c r="Z17" s="12">
        <v>20907.657999999999</v>
      </c>
      <c r="AA17" s="12">
        <v>21712.696999999996</v>
      </c>
      <c r="AC17" s="10"/>
      <c r="AD17" s="10"/>
      <c r="AE17" s="10"/>
      <c r="AF17" s="10"/>
    </row>
    <row r="18" spans="1:32">
      <c r="A18" s="35" t="s">
        <v>98</v>
      </c>
      <c r="B18" s="35"/>
      <c r="C18" s="29">
        <v>62441.65572256349</v>
      </c>
      <c r="D18" s="29">
        <v>64694.736821885759</v>
      </c>
      <c r="E18" s="29">
        <v>67048.121104499194</v>
      </c>
      <c r="F18" s="29">
        <v>66198.052577345923</v>
      </c>
      <c r="G18" s="29">
        <v>68389.546990792252</v>
      </c>
      <c r="H18" s="29">
        <v>71375.993886948854</v>
      </c>
      <c r="I18" s="29">
        <v>72147.321834878385</v>
      </c>
      <c r="J18" s="29">
        <v>73665.155712178894</v>
      </c>
      <c r="K18" s="29">
        <v>74644.989480370583</v>
      </c>
      <c r="L18" s="29">
        <v>78273.151035892239</v>
      </c>
      <c r="M18" s="29">
        <v>81055.766795895703</v>
      </c>
      <c r="N18" s="29">
        <v>83170.330022005233</v>
      </c>
      <c r="O18" s="29">
        <v>83600.812344297301</v>
      </c>
      <c r="P18" s="29">
        <v>85000.777329035001</v>
      </c>
      <c r="Q18" s="29">
        <v>96028.752568069496</v>
      </c>
      <c r="R18" s="29">
        <v>97389.7879783143</v>
      </c>
      <c r="S18" s="29">
        <v>101876.97613634537</v>
      </c>
      <c r="T18" s="29">
        <v>103344.09917911488</v>
      </c>
      <c r="U18" s="29">
        <v>110363.88886330053</v>
      </c>
      <c r="V18" s="29">
        <v>121577.165079574</v>
      </c>
      <c r="W18" s="29">
        <v>128891.32368900912</v>
      </c>
      <c r="X18" s="29">
        <v>128613.16470367862</v>
      </c>
      <c r="Y18" s="29">
        <v>128519.77152360948</v>
      </c>
      <c r="Z18" s="29">
        <v>143114.02326469746</v>
      </c>
      <c r="AA18" s="29">
        <v>143303.81762814178</v>
      </c>
      <c r="AC18" s="10"/>
      <c r="AD18" s="10"/>
      <c r="AE18" s="10"/>
      <c r="AF18" s="10"/>
    </row>
    <row r="19" spans="1:32">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C20" s="10"/>
      <c r="AD20" s="10"/>
      <c r="AE20" s="10"/>
      <c r="AF20" s="10"/>
    </row>
    <row r="21" spans="1:32">
      <c r="A21" s="11" t="s">
        <v>26</v>
      </c>
      <c r="B21" s="11" t="s">
        <v>2</v>
      </c>
      <c r="C21" s="12">
        <v>8330</v>
      </c>
      <c r="D21" s="12">
        <v>8330</v>
      </c>
      <c r="E21" s="12">
        <v>7543.832809999999</v>
      </c>
      <c r="F21" s="12">
        <v>5449.9628400000001</v>
      </c>
      <c r="G21" s="12">
        <v>4789.9623528760003</v>
      </c>
      <c r="H21" s="12">
        <v>3792.4813592</v>
      </c>
      <c r="I21" s="12">
        <v>3243.0505805210005</v>
      </c>
      <c r="J21" s="12">
        <v>3243.0488798730003</v>
      </c>
      <c r="K21" s="12">
        <v>3197.1937293230003</v>
      </c>
      <c r="L21" s="12">
        <v>3098.3007287270002</v>
      </c>
      <c r="M21" s="12">
        <v>1389.9984999999999</v>
      </c>
      <c r="N21" s="12">
        <v>1389.9984999999999</v>
      </c>
      <c r="O21" s="12">
        <v>1389.9975399999998</v>
      </c>
      <c r="P21" s="12">
        <v>1389.9975399999998</v>
      </c>
      <c r="Q21" s="12">
        <v>1389.9975399999998</v>
      </c>
      <c r="R21" s="12">
        <v>730.00610081599996</v>
      </c>
      <c r="S21" s="12">
        <v>730.00212873099997</v>
      </c>
      <c r="T21" s="12">
        <v>0</v>
      </c>
      <c r="U21" s="12">
        <v>0</v>
      </c>
      <c r="V21" s="12">
        <v>0</v>
      </c>
      <c r="W21" s="12">
        <v>0</v>
      </c>
      <c r="X21" s="12">
        <v>0</v>
      </c>
      <c r="Y21" s="12">
        <v>0</v>
      </c>
      <c r="Z21" s="12">
        <v>0</v>
      </c>
      <c r="AA21" s="12">
        <v>0</v>
      </c>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440</v>
      </c>
      <c r="D23" s="12">
        <v>440.00089352110001</v>
      </c>
      <c r="E23" s="12">
        <v>440.00112812229997</v>
      </c>
      <c r="F23" s="12">
        <v>440.00112822329999</v>
      </c>
      <c r="G23" s="12">
        <v>440.00112832169998</v>
      </c>
      <c r="H23" s="12">
        <v>440.00113047470001</v>
      </c>
      <c r="I23" s="12">
        <v>440.00113709620001</v>
      </c>
      <c r="J23" s="12">
        <v>440.0011378776</v>
      </c>
      <c r="K23" s="12">
        <v>440.00114005519998</v>
      </c>
      <c r="L23" s="12">
        <v>440.00119868960002</v>
      </c>
      <c r="M23" s="12">
        <v>440.001459012</v>
      </c>
      <c r="N23" s="12">
        <v>440.00146036749999</v>
      </c>
      <c r="O23" s="12">
        <v>440.00146063990002</v>
      </c>
      <c r="P23" s="12">
        <v>440.00146132600003</v>
      </c>
      <c r="Q23" s="12">
        <v>440.00201066329998</v>
      </c>
      <c r="R23" s="12">
        <v>440.00201105230002</v>
      </c>
      <c r="S23" s="12">
        <v>440.00201246120002</v>
      </c>
      <c r="T23" s="12">
        <v>440.0020170107</v>
      </c>
      <c r="U23" s="12">
        <v>440.00220692319999</v>
      </c>
      <c r="V23" s="12">
        <v>440.0022226863</v>
      </c>
      <c r="W23" s="12">
        <v>2.6816209999999999E-3</v>
      </c>
      <c r="X23" s="12">
        <v>2.6822047999999999E-3</v>
      </c>
      <c r="Y23" s="12">
        <v>2.6828429999999999E-3</v>
      </c>
      <c r="Z23" s="12">
        <v>3.0443041999999999E-3</v>
      </c>
      <c r="AA23" s="12">
        <v>3.0475308E-3</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1889.001687903821</v>
      </c>
      <c r="D25" s="12">
        <v>2639.004607514421</v>
      </c>
      <c r="E25" s="12">
        <v>2639.004650751021</v>
      </c>
      <c r="F25" s="12">
        <v>2639.0046542676209</v>
      </c>
      <c r="G25" s="12">
        <v>2639.004658492921</v>
      </c>
      <c r="H25" s="12">
        <v>2639.0046659968207</v>
      </c>
      <c r="I25" s="12">
        <v>2639.0046789890212</v>
      </c>
      <c r="J25" s="12">
        <v>2639.0046902483209</v>
      </c>
      <c r="K25" s="12">
        <v>2639.0047022871213</v>
      </c>
      <c r="L25" s="12">
        <v>2639.0047172112209</v>
      </c>
      <c r="M25" s="12">
        <v>2639.0047419854209</v>
      </c>
      <c r="N25" s="12">
        <v>2639.0047794932211</v>
      </c>
      <c r="O25" s="12">
        <v>2639.004798421221</v>
      </c>
      <c r="P25" s="12">
        <v>2639.0048403350211</v>
      </c>
      <c r="Q25" s="12">
        <v>2900.9251961959208</v>
      </c>
      <c r="R25" s="12">
        <v>2900.9252030377211</v>
      </c>
      <c r="S25" s="12">
        <v>2900.9252490336212</v>
      </c>
      <c r="T25" s="12">
        <v>2900.9253098626209</v>
      </c>
      <c r="U25" s="12">
        <v>2900.9254713833211</v>
      </c>
      <c r="V25" s="12">
        <v>2900.925518422921</v>
      </c>
      <c r="W25" s="12">
        <v>3614.6330087739211</v>
      </c>
      <c r="X25" s="12">
        <v>2765.8382449380001</v>
      </c>
      <c r="Y25" s="12">
        <v>2765.8382555920002</v>
      </c>
      <c r="Z25" s="12">
        <v>2765.838836333</v>
      </c>
      <c r="AA25" s="12">
        <v>2765.8388511789999</v>
      </c>
    </row>
    <row r="26" spans="1:32" s="10" customFormat="1">
      <c r="A26" s="11" t="s">
        <v>26</v>
      </c>
      <c r="B26" s="11" t="s">
        <v>3</v>
      </c>
      <c r="C26" s="12">
        <v>2525</v>
      </c>
      <c r="D26" s="12">
        <v>2525</v>
      </c>
      <c r="E26" s="12">
        <v>2525</v>
      </c>
      <c r="F26" s="12">
        <v>2525</v>
      </c>
      <c r="G26" s="12">
        <v>2525</v>
      </c>
      <c r="H26" s="12">
        <v>2525</v>
      </c>
      <c r="I26" s="12">
        <v>2525</v>
      </c>
      <c r="J26" s="12">
        <v>2525</v>
      </c>
      <c r="K26" s="12">
        <v>2525</v>
      </c>
      <c r="L26" s="12">
        <v>2525</v>
      </c>
      <c r="M26" s="12">
        <v>2525</v>
      </c>
      <c r="N26" s="12">
        <v>2525</v>
      </c>
      <c r="O26" s="12">
        <v>2525</v>
      </c>
      <c r="P26" s="12">
        <v>2525</v>
      </c>
      <c r="Q26" s="12">
        <v>2525</v>
      </c>
      <c r="R26" s="12">
        <v>2525</v>
      </c>
      <c r="S26" s="12">
        <v>2525</v>
      </c>
      <c r="T26" s="12">
        <v>2525</v>
      </c>
      <c r="U26" s="12">
        <v>2525</v>
      </c>
      <c r="V26" s="12">
        <v>2525</v>
      </c>
      <c r="W26" s="12">
        <v>2525</v>
      </c>
      <c r="X26" s="12">
        <v>2525</v>
      </c>
      <c r="Y26" s="12">
        <v>2525</v>
      </c>
      <c r="Z26" s="12">
        <v>2525</v>
      </c>
      <c r="AA26" s="12">
        <v>2525</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3120.7816723513383</v>
      </c>
      <c r="D28" s="12">
        <v>3516.7843288746776</v>
      </c>
      <c r="E28" s="12">
        <v>5875.4160696866675</v>
      </c>
      <c r="F28" s="12">
        <v>6083.1979553452284</v>
      </c>
      <c r="G28" s="12">
        <v>8795.403555607063</v>
      </c>
      <c r="H28" s="12">
        <v>9821.3141915033975</v>
      </c>
      <c r="I28" s="12">
        <v>10074.76521681299</v>
      </c>
      <c r="J28" s="12">
        <v>10074.772948364096</v>
      </c>
      <c r="K28" s="12">
        <v>10074.783150232199</v>
      </c>
      <c r="L28" s="12">
        <v>11278.533207020098</v>
      </c>
      <c r="M28" s="12">
        <v>11924.430491461168</v>
      </c>
      <c r="N28" s="12">
        <v>12048.926985691098</v>
      </c>
      <c r="O28" s="12">
        <v>13833.506971457036</v>
      </c>
      <c r="P28" s="12">
        <v>14476.221295295796</v>
      </c>
      <c r="Q28" s="12">
        <v>15607.055407727597</v>
      </c>
      <c r="R28" s="12">
        <v>15423.39493050356</v>
      </c>
      <c r="S28" s="12">
        <v>15423.39578358136</v>
      </c>
      <c r="T28" s="12">
        <v>15131.925911149059</v>
      </c>
      <c r="U28" s="12">
        <v>15444.259756252599</v>
      </c>
      <c r="V28" s="12">
        <v>15948.680809756399</v>
      </c>
      <c r="W28" s="12">
        <v>15936.130183719266</v>
      </c>
      <c r="X28" s="12">
        <v>15936.131734430064</v>
      </c>
      <c r="Y28" s="12">
        <v>16946.077278065561</v>
      </c>
      <c r="Z28" s="12">
        <v>18003.366888355507</v>
      </c>
      <c r="AA28" s="12">
        <v>19214.748538519609</v>
      </c>
    </row>
    <row r="29" spans="1:32" s="10" customFormat="1">
      <c r="A29" s="11" t="s">
        <v>26</v>
      </c>
      <c r="B29" s="11" t="s">
        <v>9</v>
      </c>
      <c r="C29" s="12">
        <v>4201.0182063088605</v>
      </c>
      <c r="D29" s="12">
        <v>4455.0511957852505</v>
      </c>
      <c r="E29" s="12">
        <v>5154.7858310697802</v>
      </c>
      <c r="F29" s="12">
        <v>5154.7861819877817</v>
      </c>
      <c r="G29" s="12">
        <v>5154.797973785282</v>
      </c>
      <c r="H29" s="12">
        <v>5567.6490712035811</v>
      </c>
      <c r="I29" s="12">
        <v>6442.8592473813824</v>
      </c>
      <c r="J29" s="12">
        <v>7617.8145483688813</v>
      </c>
      <c r="K29" s="12">
        <v>8023.297071579882</v>
      </c>
      <c r="L29" s="12">
        <v>8609.5938763513823</v>
      </c>
      <c r="M29" s="12">
        <v>9703.6224070588814</v>
      </c>
      <c r="N29" s="12">
        <v>9786.4954059688807</v>
      </c>
      <c r="O29" s="12">
        <v>9786.4958168758822</v>
      </c>
      <c r="P29" s="12">
        <v>10792.16270800488</v>
      </c>
      <c r="Q29" s="12">
        <v>12396.31810085888</v>
      </c>
      <c r="R29" s="12">
        <v>13713.696009807127</v>
      </c>
      <c r="S29" s="12">
        <v>14622.804039807124</v>
      </c>
      <c r="T29" s="12">
        <v>15003.805609807125</v>
      </c>
      <c r="U29" s="12">
        <v>15863.421159807125</v>
      </c>
      <c r="V29" s="12">
        <v>18347.186458281245</v>
      </c>
      <c r="W29" s="12">
        <v>19095.164283281243</v>
      </c>
      <c r="X29" s="12">
        <v>19095.164298281248</v>
      </c>
      <c r="Y29" s="12">
        <v>19095.166118281242</v>
      </c>
      <c r="Z29" s="12">
        <v>20724.194006755366</v>
      </c>
      <c r="AA29" s="12">
        <v>20627.6425901123</v>
      </c>
    </row>
    <row r="30" spans="1:32" s="10" customFormat="1">
      <c r="A30" s="11" t="s">
        <v>26</v>
      </c>
      <c r="B30" s="11" t="s">
        <v>102</v>
      </c>
      <c r="C30" s="12">
        <v>50.015720773799998</v>
      </c>
      <c r="D30" s="12">
        <v>50.038562802999998</v>
      </c>
      <c r="E30" s="12">
        <v>778.76553286889998</v>
      </c>
      <c r="F30" s="12">
        <v>778.76739651799994</v>
      </c>
      <c r="G30" s="12">
        <v>1079.4690232855</v>
      </c>
      <c r="H30" s="12">
        <v>1479.468389014</v>
      </c>
      <c r="I30" s="12">
        <v>1554.4690800614999</v>
      </c>
      <c r="J30" s="12">
        <v>1554.4759531810002</v>
      </c>
      <c r="K30" s="12">
        <v>1554.4912883940001</v>
      </c>
      <c r="L30" s="12">
        <v>2607.6566352310001</v>
      </c>
      <c r="M30" s="12">
        <v>2607.6583782750004</v>
      </c>
      <c r="N30" s="12">
        <v>2607.6588299270002</v>
      </c>
      <c r="O30" s="12">
        <v>3221.4989741510003</v>
      </c>
      <c r="P30" s="12">
        <v>3171.500985015</v>
      </c>
      <c r="Q30" s="12">
        <v>3431.3911315370001</v>
      </c>
      <c r="R30" s="12">
        <v>3431.3926381810002</v>
      </c>
      <c r="S30" s="12">
        <v>4174.1843760629999</v>
      </c>
      <c r="T30" s="12">
        <v>4174.1869909839997</v>
      </c>
      <c r="U30" s="12">
        <v>5695.2733562230005</v>
      </c>
      <c r="V30" s="12">
        <v>5695.2762110630001</v>
      </c>
      <c r="W30" s="12">
        <v>5695.2848325710002</v>
      </c>
      <c r="X30" s="12">
        <v>6166.7326400300008</v>
      </c>
      <c r="Y30" s="12">
        <v>5438.0207365249998</v>
      </c>
      <c r="Z30" s="12">
        <v>5438.0388493540004</v>
      </c>
      <c r="AA30" s="12">
        <v>5137.3414965060001</v>
      </c>
    </row>
    <row r="31" spans="1:32" s="10" customFormat="1">
      <c r="A31" s="11" t="s">
        <v>26</v>
      </c>
      <c r="B31" s="11" t="s">
        <v>15</v>
      </c>
      <c r="C31" s="12">
        <v>240</v>
      </c>
      <c r="D31" s="12">
        <v>240</v>
      </c>
      <c r="E31" s="12">
        <v>710.99005724000006</v>
      </c>
      <c r="F31" s="12">
        <v>710.99035567099997</v>
      </c>
      <c r="G31" s="12">
        <v>2775.6146715480004</v>
      </c>
      <c r="H31" s="12">
        <v>2775.6156020980002</v>
      </c>
      <c r="I31" s="12">
        <v>2775.6158696455</v>
      </c>
      <c r="J31" s="12">
        <v>2775.61635716</v>
      </c>
      <c r="K31" s="12">
        <v>2775.6164452635003</v>
      </c>
      <c r="L31" s="12">
        <v>2775.6168701124998</v>
      </c>
      <c r="M31" s="12">
        <v>2775.6172584149999</v>
      </c>
      <c r="N31" s="12">
        <v>2775.617526643</v>
      </c>
      <c r="O31" s="12">
        <v>2775.6188775769997</v>
      </c>
      <c r="P31" s="12">
        <v>2775.6194963835001</v>
      </c>
      <c r="Q31" s="12">
        <v>2775.6445815174998</v>
      </c>
      <c r="R31" s="12">
        <v>2775.6447296449996</v>
      </c>
      <c r="S31" s="12">
        <v>2775.6449761699996</v>
      </c>
      <c r="T31" s="12">
        <v>2775.645292661</v>
      </c>
      <c r="U31" s="12">
        <v>2775.6477228079998</v>
      </c>
      <c r="V31" s="12">
        <v>2775.6481473620001</v>
      </c>
      <c r="W31" s="12">
        <v>2775.6484964790002</v>
      </c>
      <c r="X31" s="12">
        <v>2775.6644381859996</v>
      </c>
      <c r="Y31" s="12">
        <v>2775.6646560969998</v>
      </c>
      <c r="Z31" s="12">
        <v>2775.6654263140003</v>
      </c>
      <c r="AA31" s="12">
        <v>2775.665573754</v>
      </c>
    </row>
    <row r="32" spans="1:32" s="10" customFormat="1">
      <c r="A32" s="11" t="s">
        <v>26</v>
      </c>
      <c r="B32" s="11" t="s">
        <v>17</v>
      </c>
      <c r="C32" s="12">
        <v>97.195000000000007</v>
      </c>
      <c r="D32" s="12">
        <v>193.89099999999999</v>
      </c>
      <c r="E32" s="12">
        <v>321.46699999999998</v>
      </c>
      <c r="F32" s="12">
        <v>477.30799999999999</v>
      </c>
      <c r="G32" s="12">
        <v>663.93899999999996</v>
      </c>
      <c r="H32" s="12">
        <v>884.26199999999994</v>
      </c>
      <c r="I32" s="12">
        <v>1223.617</v>
      </c>
      <c r="J32" s="12">
        <v>1508.422</v>
      </c>
      <c r="K32" s="12">
        <v>1818.1519999999998</v>
      </c>
      <c r="L32" s="12">
        <v>2178.9300000000003</v>
      </c>
      <c r="M32" s="12">
        <v>2618.4380000000001</v>
      </c>
      <c r="N32" s="12">
        <v>3090.1669999999999</v>
      </c>
      <c r="O32" s="12">
        <v>3561.6970000000001</v>
      </c>
      <c r="P32" s="12">
        <v>4049.33</v>
      </c>
      <c r="Q32" s="12">
        <v>4508.4809999999989</v>
      </c>
      <c r="R32" s="12">
        <v>4960.7149999999992</v>
      </c>
      <c r="S32" s="12">
        <v>5286.6989999999996</v>
      </c>
      <c r="T32" s="12">
        <v>5588.1229999999996</v>
      </c>
      <c r="U32" s="12">
        <v>5842.6639999999998</v>
      </c>
      <c r="V32" s="12">
        <v>6109.5780000000004</v>
      </c>
      <c r="W32" s="12">
        <v>6370.5649999999987</v>
      </c>
      <c r="X32" s="12">
        <v>6645.585</v>
      </c>
      <c r="Y32" s="12">
        <v>6914.04</v>
      </c>
      <c r="Z32" s="12">
        <v>7197.4129999999996</v>
      </c>
      <c r="AA32" s="12">
        <v>7473.8759999999993</v>
      </c>
    </row>
    <row r="33" spans="1:27" s="10" customFormat="1">
      <c r="A33" s="35" t="s">
        <v>98</v>
      </c>
      <c r="B33" s="35"/>
      <c r="C33" s="29">
        <v>20505.80156656402</v>
      </c>
      <c r="D33" s="29">
        <v>21905.841025695448</v>
      </c>
      <c r="E33" s="29">
        <v>24178.040489629766</v>
      </c>
      <c r="F33" s="29">
        <v>22291.952759823929</v>
      </c>
      <c r="G33" s="29">
        <v>24344.169669082963</v>
      </c>
      <c r="H33" s="29">
        <v>24785.450418378499</v>
      </c>
      <c r="I33" s="29">
        <v>25364.680860800596</v>
      </c>
      <c r="J33" s="29">
        <v>26539.642204731899</v>
      </c>
      <c r="K33" s="29">
        <v>26899.279793477399</v>
      </c>
      <c r="L33" s="29">
        <v>28590.433727999305</v>
      </c>
      <c r="M33" s="29">
        <v>28622.057599517466</v>
      </c>
      <c r="N33" s="29">
        <v>28829.427131520701</v>
      </c>
      <c r="O33" s="29">
        <v>30614.00658739404</v>
      </c>
      <c r="P33" s="29">
        <v>32262.387844961697</v>
      </c>
      <c r="Q33" s="29">
        <v>35259.298255445698</v>
      </c>
      <c r="R33" s="29">
        <v>35733.024255216711</v>
      </c>
      <c r="S33" s="29">
        <v>36642.129213614302</v>
      </c>
      <c r="T33" s="29">
        <v>36001.658847829502</v>
      </c>
      <c r="U33" s="29">
        <v>37173.608594366247</v>
      </c>
      <c r="V33" s="29">
        <v>40161.795009146867</v>
      </c>
      <c r="W33" s="29">
        <v>41170.930157395429</v>
      </c>
      <c r="X33" s="29">
        <v>40322.136959854113</v>
      </c>
      <c r="Y33" s="29">
        <v>41332.084334781801</v>
      </c>
      <c r="Z33" s="29">
        <v>44018.402775748073</v>
      </c>
      <c r="AA33" s="29">
        <v>45133.23302734171</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8126</v>
      </c>
      <c r="D36" s="12">
        <v>8126</v>
      </c>
      <c r="E36" s="12">
        <v>6241.0275773109997</v>
      </c>
      <c r="F36" s="12">
        <v>5884.2601676219992</v>
      </c>
      <c r="G36" s="12">
        <v>5479.9091920282999</v>
      </c>
      <c r="H36" s="12">
        <v>5479.9023362990001</v>
      </c>
      <c r="I36" s="12">
        <v>4274.9716828937007</v>
      </c>
      <c r="J36" s="12">
        <v>4078.8931723903988</v>
      </c>
      <c r="K36" s="12">
        <v>3590.6457672039</v>
      </c>
      <c r="L36" s="12">
        <v>3056.1204292048001</v>
      </c>
      <c r="M36" s="12">
        <v>3056.1204187643993</v>
      </c>
      <c r="N36" s="12">
        <v>3056.1190788354997</v>
      </c>
      <c r="O36" s="12">
        <v>2349.2522301198997</v>
      </c>
      <c r="P36" s="12">
        <v>2325.8985165688005</v>
      </c>
      <c r="Q36" s="12">
        <v>2325.8877504450002</v>
      </c>
      <c r="R36" s="12">
        <v>1383.4465003589999</v>
      </c>
      <c r="S36" s="12">
        <v>1383.4464900490002</v>
      </c>
      <c r="T36" s="12">
        <v>5.1459397300000001E-2</v>
      </c>
      <c r="U36" s="12">
        <v>4.7388760599999996E-2</v>
      </c>
      <c r="V36" s="12">
        <v>4.1166509500000004E-2</v>
      </c>
      <c r="W36" s="12">
        <v>3.7563527200000002E-2</v>
      </c>
      <c r="X36" s="12">
        <v>1.5348495200000001E-2</v>
      </c>
      <c r="Y36" s="12">
        <v>1.2917652599999999E-2</v>
      </c>
      <c r="Z36" s="12">
        <v>1.0451705300000001E-2</v>
      </c>
      <c r="AA36" s="12">
        <v>8.1521826000000002E-3</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1597.8999938964839</v>
      </c>
      <c r="D38" s="12">
        <v>1597.9006792112839</v>
      </c>
      <c r="E38" s="12">
        <v>1597.9009485151839</v>
      </c>
      <c r="F38" s="12">
        <v>1597.900955778684</v>
      </c>
      <c r="G38" s="12">
        <v>1597.900956568084</v>
      </c>
      <c r="H38" s="12">
        <v>1597.901609949384</v>
      </c>
      <c r="I38" s="12">
        <v>1597.9016104139839</v>
      </c>
      <c r="J38" s="12">
        <v>1597.9016109688839</v>
      </c>
      <c r="K38" s="12">
        <v>1597.9016122946839</v>
      </c>
      <c r="L38" s="12">
        <v>1597.9016142675839</v>
      </c>
      <c r="M38" s="12">
        <v>1597.9018504572839</v>
      </c>
      <c r="N38" s="12">
        <v>1597.9019202636839</v>
      </c>
      <c r="O38" s="12">
        <v>1597.901921892784</v>
      </c>
      <c r="P38" s="12">
        <v>1212.9019272778839</v>
      </c>
      <c r="Q38" s="12">
        <v>1212.9023751194838</v>
      </c>
      <c r="R38" s="12">
        <v>1212.9023754798839</v>
      </c>
      <c r="S38" s="12">
        <v>1068.5024992466999</v>
      </c>
      <c r="T38" s="12">
        <v>1068.5024996955999</v>
      </c>
      <c r="U38" s="12">
        <v>1068.5025003769999</v>
      </c>
      <c r="V38" s="12">
        <v>1068.5025088463001</v>
      </c>
      <c r="W38" s="12">
        <v>1068.5025247089</v>
      </c>
      <c r="X38" s="12">
        <v>1068.5025250688</v>
      </c>
      <c r="Y38" s="12">
        <v>424.00252632600001</v>
      </c>
      <c r="Z38" s="12">
        <v>180.00286016920001</v>
      </c>
      <c r="AA38" s="12">
        <v>180.00286063179999</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1954.5016837415601</v>
      </c>
      <c r="D40" s="12">
        <v>1954.5017673553</v>
      </c>
      <c r="E40" s="12">
        <v>1954.5027607837999</v>
      </c>
      <c r="F40" s="12">
        <v>1954.5027887799999</v>
      </c>
      <c r="G40" s="12">
        <v>1954.5027987169999</v>
      </c>
      <c r="H40" s="12">
        <v>1954.5082127807</v>
      </c>
      <c r="I40" s="12">
        <v>1954.5082232576001</v>
      </c>
      <c r="J40" s="12">
        <v>1954.5082379240998</v>
      </c>
      <c r="K40" s="12">
        <v>1954.5082487448001</v>
      </c>
      <c r="L40" s="12">
        <v>1954.5082649526</v>
      </c>
      <c r="M40" s="12">
        <v>1531.008288366</v>
      </c>
      <c r="N40" s="12">
        <v>1414.0083208144001</v>
      </c>
      <c r="O40" s="12">
        <v>1414.0083407959999</v>
      </c>
      <c r="P40" s="12">
        <v>1414.0083998417001</v>
      </c>
      <c r="Q40" s="12">
        <v>2857.4703336829998</v>
      </c>
      <c r="R40" s="12">
        <v>2857.4703396339996</v>
      </c>
      <c r="S40" s="12">
        <v>2897.2653218810001</v>
      </c>
      <c r="T40" s="12">
        <v>2897.265330193</v>
      </c>
      <c r="U40" s="12">
        <v>2897.2654374865001</v>
      </c>
      <c r="V40" s="12">
        <v>2897.2654507620005</v>
      </c>
      <c r="W40" s="12">
        <v>2897.2677826270001</v>
      </c>
      <c r="X40" s="12">
        <v>2897.2677920255005</v>
      </c>
      <c r="Y40" s="12">
        <v>2897.2678124530003</v>
      </c>
      <c r="Z40" s="12">
        <v>3578.7179052499996</v>
      </c>
      <c r="AA40" s="12">
        <v>3578.7179119299999</v>
      </c>
    </row>
    <row r="41" spans="1:27" s="10" customFormat="1">
      <c r="A41" s="11" t="s">
        <v>27</v>
      </c>
      <c r="B41" s="11" t="s">
        <v>3</v>
      </c>
      <c r="C41" s="12">
        <v>152.40000152587891</v>
      </c>
      <c r="D41" s="12">
        <v>152.40000152587891</v>
      </c>
      <c r="E41" s="12">
        <v>152.40000152587891</v>
      </c>
      <c r="F41" s="12">
        <v>152.40000152587891</v>
      </c>
      <c r="G41" s="12">
        <v>152.40000152587891</v>
      </c>
      <c r="H41" s="12">
        <v>152.40000152587891</v>
      </c>
      <c r="I41" s="12">
        <v>152.40000152587891</v>
      </c>
      <c r="J41" s="12">
        <v>152.40000152587891</v>
      </c>
      <c r="K41" s="12">
        <v>152.40000152587891</v>
      </c>
      <c r="L41" s="12">
        <v>152.40000152587891</v>
      </c>
      <c r="M41" s="12">
        <v>152.40000152587891</v>
      </c>
      <c r="N41" s="12">
        <v>152.40000152587891</v>
      </c>
      <c r="O41" s="12">
        <v>152.40000152587891</v>
      </c>
      <c r="P41" s="12">
        <v>152.40000152587891</v>
      </c>
      <c r="Q41" s="12">
        <v>66</v>
      </c>
      <c r="R41" s="12">
        <v>66</v>
      </c>
      <c r="S41" s="12">
        <v>66</v>
      </c>
      <c r="T41" s="12">
        <v>66</v>
      </c>
      <c r="U41" s="12">
        <v>66</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1640.6286146402272</v>
      </c>
      <c r="D43" s="12">
        <v>1816.9787508990264</v>
      </c>
      <c r="E43" s="12">
        <v>4539.875507153627</v>
      </c>
      <c r="F43" s="12">
        <v>4923.6448816043267</v>
      </c>
      <c r="G43" s="12">
        <v>5147.3175620833254</v>
      </c>
      <c r="H43" s="12">
        <v>6778.9186967204278</v>
      </c>
      <c r="I43" s="12">
        <v>8004.5394277352261</v>
      </c>
      <c r="J43" s="12">
        <v>8743.6522784536246</v>
      </c>
      <c r="K43" s="12">
        <v>8743.6917514465258</v>
      </c>
      <c r="L43" s="12">
        <v>9865.0250133877289</v>
      </c>
      <c r="M43" s="12">
        <v>10671.142193354628</v>
      </c>
      <c r="N43" s="12">
        <v>10674.272393325627</v>
      </c>
      <c r="O43" s="12">
        <v>10721.754829389427</v>
      </c>
      <c r="P43" s="12">
        <v>11001.120339573228</v>
      </c>
      <c r="Q43" s="12">
        <v>13472.260765369225</v>
      </c>
      <c r="R43" s="12">
        <v>13476.955987301226</v>
      </c>
      <c r="S43" s="12">
        <v>13503.913513343728</v>
      </c>
      <c r="T43" s="12">
        <v>13558.373560348227</v>
      </c>
      <c r="U43" s="12">
        <v>13570.487102604226</v>
      </c>
      <c r="V43" s="12">
        <v>14843.216196153227</v>
      </c>
      <c r="W43" s="12">
        <v>15077.054151297632</v>
      </c>
      <c r="X43" s="12">
        <v>14624.164190305697</v>
      </c>
      <c r="Y43" s="12">
        <v>14755.713420563758</v>
      </c>
      <c r="Z43" s="12">
        <v>18340.61217816576</v>
      </c>
      <c r="AA43" s="12">
        <v>18340.615872725757</v>
      </c>
    </row>
    <row r="44" spans="1:27" s="10" customFormat="1">
      <c r="A44" s="11" t="s">
        <v>27</v>
      </c>
      <c r="B44" s="11" t="s">
        <v>9</v>
      </c>
      <c r="C44" s="12">
        <v>3707.7921914573226</v>
      </c>
      <c r="D44" s="12">
        <v>3853.7952973050028</v>
      </c>
      <c r="E44" s="12">
        <v>3853.8021527180031</v>
      </c>
      <c r="F44" s="12">
        <v>3853.8025296078026</v>
      </c>
      <c r="G44" s="12">
        <v>3853.8027106195027</v>
      </c>
      <c r="H44" s="12">
        <v>3853.8254958957018</v>
      </c>
      <c r="I44" s="12">
        <v>3853.8349431617021</v>
      </c>
      <c r="J44" s="12">
        <v>3853.8457429532018</v>
      </c>
      <c r="K44" s="12">
        <v>4499.8680471423022</v>
      </c>
      <c r="L44" s="12">
        <v>4927.1017344181028</v>
      </c>
      <c r="M44" s="12">
        <v>5612.6814137206029</v>
      </c>
      <c r="N44" s="12">
        <v>6724.9676764096021</v>
      </c>
      <c r="O44" s="12">
        <v>6724.9677116329012</v>
      </c>
      <c r="P44" s="12">
        <v>6603.969242075902</v>
      </c>
      <c r="Q44" s="12">
        <v>8170.4870185668024</v>
      </c>
      <c r="R44" s="12">
        <v>10044.680260018804</v>
      </c>
      <c r="S44" s="12">
        <v>13397.990094131803</v>
      </c>
      <c r="T44" s="12">
        <v>16140.769447627803</v>
      </c>
      <c r="U44" s="12">
        <v>18492.972704076808</v>
      </c>
      <c r="V44" s="12">
        <v>24303.068814280803</v>
      </c>
      <c r="W44" s="12">
        <v>25612.264849696803</v>
      </c>
      <c r="X44" s="12">
        <v>25411.164868692686</v>
      </c>
      <c r="Y44" s="12">
        <v>25386.885775486131</v>
      </c>
      <c r="Z44" s="12">
        <v>29020.130188819578</v>
      </c>
      <c r="AA44" s="12">
        <v>28391.8630572937</v>
      </c>
    </row>
    <row r="45" spans="1:27" s="10" customFormat="1">
      <c r="A45" s="11" t="s">
        <v>27</v>
      </c>
      <c r="B45" s="11" t="s">
        <v>102</v>
      </c>
      <c r="C45" s="12">
        <v>100.00391625509999</v>
      </c>
      <c r="D45" s="12">
        <v>100.00506339210001</v>
      </c>
      <c r="E45" s="12">
        <v>100.0111056412</v>
      </c>
      <c r="F45" s="12">
        <v>100.0166063436</v>
      </c>
      <c r="G45" s="12">
        <v>100.017162947</v>
      </c>
      <c r="H45" s="12">
        <v>926.13952999999992</v>
      </c>
      <c r="I45" s="12">
        <v>926.1396400000001</v>
      </c>
      <c r="J45" s="12">
        <v>1481.6921</v>
      </c>
      <c r="K45" s="12">
        <v>1694.3133399999999</v>
      </c>
      <c r="L45" s="12">
        <v>2100.9938499999998</v>
      </c>
      <c r="M45" s="12">
        <v>2418.9652999999998</v>
      </c>
      <c r="N45" s="12">
        <v>2903.0479700000001</v>
      </c>
      <c r="O45" s="12">
        <v>3090.2401499999996</v>
      </c>
      <c r="P45" s="12">
        <v>3090.2405399999998</v>
      </c>
      <c r="Q45" s="12">
        <v>3090.2416000000003</v>
      </c>
      <c r="R45" s="12">
        <v>3090.2422200000001</v>
      </c>
      <c r="S45" s="12">
        <v>3862.1689799999999</v>
      </c>
      <c r="T45" s="12">
        <v>3862.16968</v>
      </c>
      <c r="U45" s="12">
        <v>6389.4241499999998</v>
      </c>
      <c r="V45" s="12">
        <v>8502.7845600000001</v>
      </c>
      <c r="W45" s="12">
        <v>8776.992760000001</v>
      </c>
      <c r="X45" s="12">
        <v>8776.9912400000012</v>
      </c>
      <c r="Y45" s="12">
        <v>8776.9858000000004</v>
      </c>
      <c r="Z45" s="12">
        <v>8776.9822000000004</v>
      </c>
      <c r="AA45" s="12">
        <v>8776.9822999999997</v>
      </c>
    </row>
    <row r="46" spans="1:27" s="10" customFormat="1">
      <c r="A46" s="11" t="s">
        <v>27</v>
      </c>
      <c r="B46" s="11" t="s">
        <v>15</v>
      </c>
      <c r="C46" s="12">
        <v>570</v>
      </c>
      <c r="D46" s="12">
        <v>570</v>
      </c>
      <c r="E46" s="12">
        <v>820.01228490189999</v>
      </c>
      <c r="F46" s="12">
        <v>820.01636864500006</v>
      </c>
      <c r="G46" s="12">
        <v>820.016473453</v>
      </c>
      <c r="H46" s="12">
        <v>820.06581751300007</v>
      </c>
      <c r="I46" s="12">
        <v>820.06586554499995</v>
      </c>
      <c r="J46" s="12">
        <v>820.06590428000004</v>
      </c>
      <c r="K46" s="12">
        <v>820.06592431499996</v>
      </c>
      <c r="L46" s="12">
        <v>820.06598145700002</v>
      </c>
      <c r="M46" s="12">
        <v>820.066099947</v>
      </c>
      <c r="N46" s="12">
        <v>820.06631068699994</v>
      </c>
      <c r="O46" s="12">
        <v>820.12211601199999</v>
      </c>
      <c r="P46" s="12">
        <v>820.12228205600002</v>
      </c>
      <c r="Q46" s="12">
        <v>1874.590360612</v>
      </c>
      <c r="R46" s="12">
        <v>1874.5906406459999</v>
      </c>
      <c r="S46" s="12">
        <v>2478.66832269</v>
      </c>
      <c r="T46" s="12">
        <v>2478.6683705300002</v>
      </c>
      <c r="U46" s="12">
        <v>2478.6685642800003</v>
      </c>
      <c r="V46" s="12">
        <v>2478.6689298679999</v>
      </c>
      <c r="W46" s="12">
        <v>2478.6691743700003</v>
      </c>
      <c r="X46" s="12">
        <v>2478.669213229</v>
      </c>
      <c r="Y46" s="12">
        <v>2478.6692409900002</v>
      </c>
      <c r="Z46" s="12">
        <v>2858.0766740000004</v>
      </c>
      <c r="AA46" s="12">
        <v>2858.07669803</v>
      </c>
    </row>
    <row r="47" spans="1:27" s="10" customFormat="1">
      <c r="A47" s="11" t="s">
        <v>27</v>
      </c>
      <c r="B47" s="11" t="s">
        <v>17</v>
      </c>
      <c r="C47" s="12">
        <v>70.646999999999991</v>
      </c>
      <c r="D47" s="12">
        <v>151.97900000000001</v>
      </c>
      <c r="E47" s="12">
        <v>266.90500000000003</v>
      </c>
      <c r="F47" s="12">
        <v>406.553</v>
      </c>
      <c r="G47" s="12">
        <v>573.36900000000003</v>
      </c>
      <c r="H47" s="12">
        <v>775.00300000000004</v>
      </c>
      <c r="I47" s="12">
        <v>1088.951</v>
      </c>
      <c r="J47" s="12">
        <v>1359.68</v>
      </c>
      <c r="K47" s="12">
        <v>1609.1119999999999</v>
      </c>
      <c r="L47" s="12">
        <v>1901.087</v>
      </c>
      <c r="M47" s="12">
        <v>2255.9299999999998</v>
      </c>
      <c r="N47" s="12">
        <v>2641.2240000000002</v>
      </c>
      <c r="O47" s="12">
        <v>3035.7330000000002</v>
      </c>
      <c r="P47" s="12">
        <v>3438.9459999999999</v>
      </c>
      <c r="Q47" s="12">
        <v>3828.058</v>
      </c>
      <c r="R47" s="12">
        <v>4218.174</v>
      </c>
      <c r="S47" s="12">
        <v>4496.1480000000001</v>
      </c>
      <c r="T47" s="12">
        <v>4751.3150000000005</v>
      </c>
      <c r="U47" s="12">
        <v>4961.5959999999995</v>
      </c>
      <c r="V47" s="12">
        <v>5182.0519999999997</v>
      </c>
      <c r="W47" s="12">
        <v>5399.3809999999994</v>
      </c>
      <c r="X47" s="12">
        <v>5623.0119999999997</v>
      </c>
      <c r="Y47" s="12">
        <v>5842.4289999999992</v>
      </c>
      <c r="Z47" s="12">
        <v>6071.3899999999994</v>
      </c>
      <c r="AA47" s="12">
        <v>6296.348</v>
      </c>
    </row>
    <row r="48" spans="1:27" s="10" customFormat="1">
      <c r="A48" s="35" t="s">
        <v>98</v>
      </c>
      <c r="B48" s="35"/>
      <c r="C48" s="29">
        <v>17179.222485261475</v>
      </c>
      <c r="D48" s="29">
        <v>17501.576496296489</v>
      </c>
      <c r="E48" s="29">
        <v>18339.508948007493</v>
      </c>
      <c r="F48" s="29">
        <v>18366.511324918691</v>
      </c>
      <c r="G48" s="29">
        <v>18185.833221542092</v>
      </c>
      <c r="H48" s="29">
        <v>19817.456353171092</v>
      </c>
      <c r="I48" s="29">
        <v>19838.155888988091</v>
      </c>
      <c r="J48" s="29">
        <v>20381.201044216086</v>
      </c>
      <c r="K48" s="29">
        <v>20539.015428358092</v>
      </c>
      <c r="L48" s="29">
        <v>21553.057057756694</v>
      </c>
      <c r="M48" s="29">
        <v>22621.254166188792</v>
      </c>
      <c r="N48" s="29">
        <v>23619.669391174692</v>
      </c>
      <c r="O48" s="29">
        <v>22960.28503535689</v>
      </c>
      <c r="P48" s="29">
        <v>22710.298426863395</v>
      </c>
      <c r="Q48" s="29">
        <v>28105.008243183511</v>
      </c>
      <c r="R48" s="29">
        <v>29041.45546279291</v>
      </c>
      <c r="S48" s="29">
        <v>32317.117918652235</v>
      </c>
      <c r="T48" s="29">
        <v>33730.962297261933</v>
      </c>
      <c r="U48" s="29">
        <v>36095.275133305135</v>
      </c>
      <c r="V48" s="29">
        <v>43112.09413655183</v>
      </c>
      <c r="W48" s="29">
        <v>44655.126871857537</v>
      </c>
      <c r="X48" s="29">
        <v>44001.114724587882</v>
      </c>
      <c r="Y48" s="29">
        <v>43463.882452481485</v>
      </c>
      <c r="Z48" s="29">
        <v>51119.473584109837</v>
      </c>
      <c r="AA48" s="29">
        <v>50491.207854763852</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4835</v>
      </c>
      <c r="D52" s="12">
        <v>4835</v>
      </c>
      <c r="E52" s="12">
        <v>3227.9456767402007</v>
      </c>
      <c r="F52" s="12">
        <v>3227.9448348654996</v>
      </c>
      <c r="G52" s="12">
        <v>2578.1346266360001</v>
      </c>
      <c r="H52" s="12">
        <v>2073.7240080000001</v>
      </c>
      <c r="I52" s="12">
        <v>1513.7527870250001</v>
      </c>
      <c r="J52" s="12">
        <v>1371.3528807723001</v>
      </c>
      <c r="K52" s="12">
        <v>1.6929854100000002E-2</v>
      </c>
      <c r="L52" s="12">
        <v>1.6916205800000004E-2</v>
      </c>
      <c r="M52" s="12">
        <v>1.6909574999999996E-2</v>
      </c>
      <c r="N52" s="12">
        <v>1.69068011E-2</v>
      </c>
      <c r="O52" s="12">
        <v>1.6703992299999998E-2</v>
      </c>
      <c r="P52" s="12">
        <v>1.5206630800000001E-2</v>
      </c>
      <c r="Q52" s="12">
        <v>1.52047907E-2</v>
      </c>
      <c r="R52" s="12">
        <v>1.21876821E-2</v>
      </c>
      <c r="S52" s="12">
        <v>1.2153260500000001E-2</v>
      </c>
      <c r="T52" s="12">
        <v>1.2056785400000001E-2</v>
      </c>
      <c r="U52" s="12">
        <v>1.1995412399999999E-2</v>
      </c>
      <c r="V52" s="12">
        <v>1.1864837E-2</v>
      </c>
      <c r="W52" s="12">
        <v>1.18628489E-2</v>
      </c>
      <c r="X52" s="12">
        <v>1.1420267899999999E-2</v>
      </c>
      <c r="Y52" s="12">
        <v>2.7600786999999998E-3</v>
      </c>
      <c r="Z52" s="12">
        <v>2.7592032000000001E-3</v>
      </c>
      <c r="AA52" s="12">
        <v>0</v>
      </c>
    </row>
    <row r="53" spans="1:27" s="10" customFormat="1">
      <c r="A53" s="11" t="s">
        <v>28</v>
      </c>
      <c r="B53" s="11" t="s">
        <v>8</v>
      </c>
      <c r="C53" s="12">
        <v>0</v>
      </c>
      <c r="D53" s="12">
        <v>7.5125793000000005E-4</v>
      </c>
      <c r="E53" s="12">
        <v>8.6011073999999995E-4</v>
      </c>
      <c r="F53" s="12">
        <v>1.1826320000000001E-3</v>
      </c>
      <c r="G53" s="12">
        <v>1.183782E-3</v>
      </c>
      <c r="H53" s="12">
        <v>1.2580027000000001E-3</v>
      </c>
      <c r="I53" s="12">
        <v>1.3196428E-3</v>
      </c>
      <c r="J53" s="12">
        <v>1.3203212E-3</v>
      </c>
      <c r="K53" s="12">
        <v>1.3205367E-3</v>
      </c>
      <c r="L53" s="12">
        <v>1.3214913E-3</v>
      </c>
      <c r="M53" s="12">
        <v>1.3228335E-3</v>
      </c>
      <c r="N53" s="12">
        <v>1.5505422000000001E-3</v>
      </c>
      <c r="O53" s="12">
        <v>1.5516877E-3</v>
      </c>
      <c r="P53" s="12">
        <v>1.552225E-3</v>
      </c>
      <c r="Q53" s="12">
        <v>2.0615484E-3</v>
      </c>
      <c r="R53" s="12">
        <v>2.0622124E-3</v>
      </c>
      <c r="S53" s="12">
        <v>2.0868779999999999E-3</v>
      </c>
      <c r="T53" s="12">
        <v>2.2764711E-3</v>
      </c>
      <c r="U53" s="12">
        <v>2.4644786000000002E-3</v>
      </c>
      <c r="V53" s="12">
        <v>2.4935323999999998E-3</v>
      </c>
      <c r="W53" s="12">
        <v>4.0988913E-3</v>
      </c>
      <c r="X53" s="12">
        <v>4.1156250000000004E-3</v>
      </c>
      <c r="Y53" s="12">
        <v>4.1311057000000002E-3</v>
      </c>
      <c r="Z53" s="12">
        <v>4.1591589999999999E-3</v>
      </c>
      <c r="AA53" s="12">
        <v>4.1909429999999999E-3</v>
      </c>
    </row>
    <row r="54" spans="1:27" s="10" customFormat="1">
      <c r="A54" s="11" t="s">
        <v>28</v>
      </c>
      <c r="B54" s="11" t="s">
        <v>12</v>
      </c>
      <c r="C54" s="12">
        <v>500</v>
      </c>
      <c r="D54" s="12">
        <v>500</v>
      </c>
      <c r="E54" s="12">
        <v>500</v>
      </c>
      <c r="F54" s="12">
        <v>500</v>
      </c>
      <c r="G54" s="12">
        <v>500</v>
      </c>
      <c r="H54" s="12">
        <v>500</v>
      </c>
      <c r="I54" s="12">
        <v>500</v>
      </c>
      <c r="J54" s="12">
        <v>500</v>
      </c>
      <c r="K54" s="12">
        <v>500</v>
      </c>
      <c r="L54" s="12">
        <v>500</v>
      </c>
      <c r="M54" s="12">
        <v>500</v>
      </c>
      <c r="N54" s="12">
        <v>500</v>
      </c>
      <c r="O54" s="12">
        <v>500</v>
      </c>
      <c r="P54" s="12">
        <v>500</v>
      </c>
      <c r="Q54" s="12">
        <v>500</v>
      </c>
      <c r="R54" s="12">
        <v>500</v>
      </c>
      <c r="S54" s="12">
        <v>0</v>
      </c>
      <c r="T54" s="12">
        <v>0</v>
      </c>
      <c r="U54" s="12">
        <v>0</v>
      </c>
      <c r="V54" s="12">
        <v>0</v>
      </c>
      <c r="W54" s="12">
        <v>0</v>
      </c>
      <c r="X54" s="12">
        <v>0</v>
      </c>
      <c r="Y54" s="12">
        <v>0</v>
      </c>
      <c r="Z54" s="12">
        <v>0</v>
      </c>
      <c r="AA54" s="12">
        <v>0</v>
      </c>
    </row>
    <row r="55" spans="1:27" s="10" customFormat="1">
      <c r="A55" s="11" t="s">
        <v>28</v>
      </c>
      <c r="B55" s="11" t="s">
        <v>5</v>
      </c>
      <c r="C55" s="12">
        <v>1900.0042794407</v>
      </c>
      <c r="D55" s="12">
        <v>1900.0042986067001</v>
      </c>
      <c r="E55" s="12">
        <v>1900.0043284091</v>
      </c>
      <c r="F55" s="12">
        <v>1900.0045121016001</v>
      </c>
      <c r="G55" s="12">
        <v>1900.0045194648999</v>
      </c>
      <c r="H55" s="12">
        <v>1900.0045391735</v>
      </c>
      <c r="I55" s="12">
        <v>1900.0045549770998</v>
      </c>
      <c r="J55" s="12">
        <v>1900.0045668964999</v>
      </c>
      <c r="K55" s="12">
        <v>1900.0045762469001</v>
      </c>
      <c r="L55" s="12">
        <v>1900.0045919806</v>
      </c>
      <c r="M55" s="12">
        <v>1730.0046118555999</v>
      </c>
      <c r="N55" s="12">
        <v>1730.0046714151001</v>
      </c>
      <c r="O55" s="12">
        <v>2024.9369791890001</v>
      </c>
      <c r="P55" s="12">
        <v>2024.9369898593</v>
      </c>
      <c r="Q55" s="12">
        <v>2252.264771915</v>
      </c>
      <c r="R55" s="12">
        <v>2252.2648291068003</v>
      </c>
      <c r="S55" s="12">
        <v>1812.2649374564</v>
      </c>
      <c r="T55" s="12">
        <v>1812.2686305760001</v>
      </c>
      <c r="U55" s="12">
        <v>2608.2599722949999</v>
      </c>
      <c r="V55" s="12">
        <v>2514.2599869680002</v>
      </c>
      <c r="W55" s="12">
        <v>3024.9505511400002</v>
      </c>
      <c r="X55" s="12">
        <v>4897.0568761830009</v>
      </c>
      <c r="Y55" s="12">
        <v>4897.056886415</v>
      </c>
      <c r="Z55" s="12">
        <v>4897.0569160030009</v>
      </c>
      <c r="AA55" s="12">
        <v>4313.0569950030003</v>
      </c>
    </row>
    <row r="56" spans="1:27" s="10" customFormat="1">
      <c r="A56" s="11" t="s">
        <v>28</v>
      </c>
      <c r="B56" s="11" t="s">
        <v>3</v>
      </c>
      <c r="C56" s="12">
        <v>2279.019989013671</v>
      </c>
      <c r="D56" s="12">
        <v>2279.019989013671</v>
      </c>
      <c r="E56" s="12">
        <v>2279.019989013671</v>
      </c>
      <c r="F56" s="12">
        <v>2279.019989013671</v>
      </c>
      <c r="G56" s="12">
        <v>2279.019989013671</v>
      </c>
      <c r="H56" s="12">
        <v>2279.019989013671</v>
      </c>
      <c r="I56" s="12">
        <v>2279.019989013671</v>
      </c>
      <c r="J56" s="12">
        <v>2279.019989013671</v>
      </c>
      <c r="K56" s="12">
        <v>2279.019989013671</v>
      </c>
      <c r="L56" s="12">
        <v>2279.019989013671</v>
      </c>
      <c r="M56" s="12">
        <v>2279.019989013671</v>
      </c>
      <c r="N56" s="12">
        <v>2279.019989013671</v>
      </c>
      <c r="O56" s="12">
        <v>2279.019989013671</v>
      </c>
      <c r="P56" s="12">
        <v>2279.019989013671</v>
      </c>
      <c r="Q56" s="12">
        <v>2279.019989013671</v>
      </c>
      <c r="R56" s="12">
        <v>2279.019989013671</v>
      </c>
      <c r="S56" s="12">
        <v>2279.019989013671</v>
      </c>
      <c r="T56" s="12">
        <v>2279.019989013671</v>
      </c>
      <c r="U56" s="12">
        <v>2279.019989013671</v>
      </c>
      <c r="V56" s="12">
        <v>2279.019989013671</v>
      </c>
      <c r="W56" s="12">
        <v>2279.019989013671</v>
      </c>
      <c r="X56" s="12">
        <v>2279.019989013671</v>
      </c>
      <c r="Y56" s="12">
        <v>2279.019989013671</v>
      </c>
      <c r="Z56" s="12">
        <v>2279.019989013671</v>
      </c>
      <c r="AA56" s="12">
        <v>2279.019989013671</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4181.3864708474057</v>
      </c>
      <c r="D58" s="12">
        <v>4681.3958889737642</v>
      </c>
      <c r="E58" s="12">
        <v>5382.815758241265</v>
      </c>
      <c r="F58" s="12">
        <v>6033.031930301765</v>
      </c>
      <c r="G58" s="12">
        <v>6783.9225390969168</v>
      </c>
      <c r="H58" s="12">
        <v>7203.5453157811635</v>
      </c>
      <c r="I58" s="12">
        <v>7498.3665807888347</v>
      </c>
      <c r="J58" s="12">
        <v>7862.6587310914047</v>
      </c>
      <c r="K58" s="12">
        <v>8423.8657794330647</v>
      </c>
      <c r="L58" s="12">
        <v>8423.866016718026</v>
      </c>
      <c r="M58" s="12">
        <v>10125.208713524366</v>
      </c>
      <c r="N58" s="12">
        <v>9933.2089996352661</v>
      </c>
      <c r="O58" s="12">
        <v>9933.2090354858956</v>
      </c>
      <c r="P58" s="12">
        <v>9933.2094607682666</v>
      </c>
      <c r="Q58" s="12">
        <v>10412.192067875851</v>
      </c>
      <c r="R58" s="12">
        <v>9992.5602871012215</v>
      </c>
      <c r="S58" s="12">
        <v>10054.191769189922</v>
      </c>
      <c r="T58" s="12">
        <v>9800.1829865034579</v>
      </c>
      <c r="U58" s="12">
        <v>9800.1830977771588</v>
      </c>
      <c r="V58" s="12">
        <v>9995.1205581258982</v>
      </c>
      <c r="W58" s="12">
        <v>9761.3740742947393</v>
      </c>
      <c r="X58" s="12">
        <v>9449.3747672777426</v>
      </c>
      <c r="Y58" s="12">
        <v>9060.6542842146482</v>
      </c>
      <c r="Z58" s="12">
        <v>10491.412724804148</v>
      </c>
      <c r="AA58" s="12">
        <v>10308.032708712848</v>
      </c>
    </row>
    <row r="59" spans="1:27" s="10" customFormat="1">
      <c r="A59" s="11" t="s">
        <v>28</v>
      </c>
      <c r="B59" s="11" t="s">
        <v>9</v>
      </c>
      <c r="C59" s="12">
        <v>1081.5792724821208</v>
      </c>
      <c r="D59" s="12">
        <v>1081.5813962854709</v>
      </c>
      <c r="E59" s="12">
        <v>1081.584668053071</v>
      </c>
      <c r="F59" s="12">
        <v>1081.5993061308709</v>
      </c>
      <c r="G59" s="12">
        <v>1081.5993443166708</v>
      </c>
      <c r="H59" s="12">
        <v>1081.5994251401708</v>
      </c>
      <c r="I59" s="12">
        <v>1081.5995307798707</v>
      </c>
      <c r="J59" s="12">
        <v>1081.6017683099708</v>
      </c>
      <c r="K59" s="12">
        <v>1081.6141445150708</v>
      </c>
      <c r="L59" s="12">
        <v>1912.0059920971707</v>
      </c>
      <c r="M59" s="12">
        <v>1912.0061868921712</v>
      </c>
      <c r="N59" s="12">
        <v>2435.4214865605709</v>
      </c>
      <c r="O59" s="12">
        <v>2435.4215730805709</v>
      </c>
      <c r="P59" s="12">
        <v>2577.5554362520711</v>
      </c>
      <c r="Q59" s="12">
        <v>3558.8489571495711</v>
      </c>
      <c r="R59" s="12">
        <v>3632.9153721865714</v>
      </c>
      <c r="S59" s="12">
        <v>4395.3742318615705</v>
      </c>
      <c r="T59" s="12">
        <v>4419.5872248615715</v>
      </c>
      <c r="U59" s="12">
        <v>5850.0933218615719</v>
      </c>
      <c r="V59" s="12">
        <v>5877.0944818615717</v>
      </c>
      <c r="W59" s="12">
        <v>8389.6002018615709</v>
      </c>
      <c r="X59" s="12">
        <v>8279.1204185046372</v>
      </c>
      <c r="Y59" s="12">
        <v>8452.3123978637686</v>
      </c>
      <c r="Z59" s="12">
        <v>9079.9760578637688</v>
      </c>
      <c r="AA59" s="12">
        <v>9079.9768378637673</v>
      </c>
    </row>
    <row r="60" spans="1:27" s="10" customFormat="1">
      <c r="A60" s="11" t="s">
        <v>28</v>
      </c>
      <c r="B60" s="11" t="s">
        <v>102</v>
      </c>
      <c r="C60" s="12">
        <v>375.33635206420598</v>
      </c>
      <c r="D60" s="12">
        <v>375.33899598450597</v>
      </c>
      <c r="E60" s="12">
        <v>375.33914863510603</v>
      </c>
      <c r="F60" s="12">
        <v>576.19375418370601</v>
      </c>
      <c r="G60" s="12">
        <v>576.193916693706</v>
      </c>
      <c r="H60" s="12">
        <v>576.19391872270603</v>
      </c>
      <c r="I60" s="12">
        <v>730.94873992370594</v>
      </c>
      <c r="J60" s="12">
        <v>908.51572992370598</v>
      </c>
      <c r="K60" s="12">
        <v>908.51599992370598</v>
      </c>
      <c r="L60" s="12">
        <v>1090.2705399237061</v>
      </c>
      <c r="M60" s="12">
        <v>1034.94085</v>
      </c>
      <c r="N60" s="12">
        <v>1034.94101</v>
      </c>
      <c r="O60" s="12">
        <v>1612.68713</v>
      </c>
      <c r="P60" s="12">
        <v>1612.6878499999998</v>
      </c>
      <c r="Q60" s="12">
        <v>1998.0571300000001</v>
      </c>
      <c r="R60" s="12">
        <v>1998.058</v>
      </c>
      <c r="S60" s="12">
        <v>2247.0140299999998</v>
      </c>
      <c r="T60" s="12">
        <v>2254.7972499999996</v>
      </c>
      <c r="U60" s="12">
        <v>2430.4983299999999</v>
      </c>
      <c r="V60" s="12">
        <v>2430.4991200000004</v>
      </c>
      <c r="W60" s="12">
        <v>2644.4685099999997</v>
      </c>
      <c r="X60" s="12">
        <v>3338.1014700000001</v>
      </c>
      <c r="Y60" s="12">
        <v>3338.1021499999997</v>
      </c>
      <c r="Z60" s="12">
        <v>3197.98280355</v>
      </c>
      <c r="AA60" s="12">
        <v>3264.3629172299998</v>
      </c>
    </row>
    <row r="61" spans="1:27" s="10" customFormat="1">
      <c r="A61" s="11" t="s">
        <v>28</v>
      </c>
      <c r="B61" s="11" t="s">
        <v>15</v>
      </c>
      <c r="C61" s="12">
        <v>0</v>
      </c>
      <c r="D61" s="12">
        <v>0</v>
      </c>
      <c r="E61" s="12">
        <v>6.3696589999999997E-3</v>
      </c>
      <c r="F61" s="12">
        <v>2.6191771999999999E-2</v>
      </c>
      <c r="G61" s="12">
        <v>2.6262821499999998E-2</v>
      </c>
      <c r="H61" s="12">
        <v>2.6327557000000001E-2</v>
      </c>
      <c r="I61" s="12">
        <v>2.6389694999999998E-2</v>
      </c>
      <c r="J61" s="12">
        <v>2.6430032999999999E-2</v>
      </c>
      <c r="K61" s="12">
        <v>2.6451634999999998E-2</v>
      </c>
      <c r="L61" s="12">
        <v>2.6496607999999998E-2</v>
      </c>
      <c r="M61" s="12">
        <v>2.6566881000000001E-2</v>
      </c>
      <c r="N61" s="12">
        <v>2.6671336000000004E-2</v>
      </c>
      <c r="O61" s="12">
        <v>2.8571754999999997E-2</v>
      </c>
      <c r="P61" s="12">
        <v>2.9004895999999999E-2</v>
      </c>
      <c r="Q61" s="12">
        <v>4.1994172999999996E-2</v>
      </c>
      <c r="R61" s="12">
        <v>4.2117748999999996E-2</v>
      </c>
      <c r="S61" s="12">
        <v>4.2282449999999999E-2</v>
      </c>
      <c r="T61" s="12">
        <v>4.2457774000000004E-2</v>
      </c>
      <c r="U61" s="12">
        <v>5.6563190999999999E-2</v>
      </c>
      <c r="V61" s="12">
        <v>5.6826674999999993E-2</v>
      </c>
      <c r="W61" s="12">
        <v>5.7190477999999996E-2</v>
      </c>
      <c r="X61" s="12">
        <v>115.64044247</v>
      </c>
      <c r="Y61" s="12">
        <v>115.64084262199999</v>
      </c>
      <c r="Z61" s="12">
        <v>115.64117449000001</v>
      </c>
      <c r="AA61" s="12">
        <v>115.64182934199999</v>
      </c>
    </row>
    <row r="62" spans="1:27" s="10" customFormat="1">
      <c r="A62" s="11" t="s">
        <v>28</v>
      </c>
      <c r="B62" s="11" t="s">
        <v>17</v>
      </c>
      <c r="C62" s="12">
        <v>55.805</v>
      </c>
      <c r="D62" s="12">
        <v>137.178</v>
      </c>
      <c r="E62" s="12">
        <v>254.75700000000001</v>
      </c>
      <c r="F62" s="12">
        <v>407.74700000000001</v>
      </c>
      <c r="G62" s="12">
        <v>597.26199999999994</v>
      </c>
      <c r="H62" s="12">
        <v>772.55799999999999</v>
      </c>
      <c r="I62" s="12">
        <v>1024.9490000000001</v>
      </c>
      <c r="J62" s="12">
        <v>1224.2380000000001</v>
      </c>
      <c r="K62" s="12">
        <v>1402.1170000000002</v>
      </c>
      <c r="L62" s="12">
        <v>1599.3140000000001</v>
      </c>
      <c r="M62" s="12">
        <v>1857.4580000000001</v>
      </c>
      <c r="N62" s="12">
        <v>2156.299</v>
      </c>
      <c r="O62" s="12">
        <v>2463.277</v>
      </c>
      <c r="P62" s="12">
        <v>2788.2559999999999</v>
      </c>
      <c r="Q62" s="12">
        <v>3128.846</v>
      </c>
      <c r="R62" s="12">
        <v>3444.2729999999997</v>
      </c>
      <c r="S62" s="12">
        <v>3686.8870000000002</v>
      </c>
      <c r="T62" s="12">
        <v>3923.2710000000002</v>
      </c>
      <c r="U62" s="12">
        <v>4132.5320000000002</v>
      </c>
      <c r="V62" s="12">
        <v>4321.3469999999998</v>
      </c>
      <c r="W62" s="12">
        <v>4507.8860000000004</v>
      </c>
      <c r="X62" s="12">
        <v>4703.2659999999996</v>
      </c>
      <c r="Y62" s="12">
        <v>4895.7039999999997</v>
      </c>
      <c r="Z62" s="12">
        <v>5098.692</v>
      </c>
      <c r="AA62" s="12">
        <v>5298.9319999999998</v>
      </c>
    </row>
    <row r="63" spans="1:27" s="10" customFormat="1">
      <c r="A63" s="35" t="s">
        <v>98</v>
      </c>
      <c r="B63" s="35"/>
      <c r="C63" s="29">
        <v>14776.990011783897</v>
      </c>
      <c r="D63" s="29">
        <v>15277.002324137535</v>
      </c>
      <c r="E63" s="29">
        <v>14371.371280568048</v>
      </c>
      <c r="F63" s="29">
        <v>15021.601755045407</v>
      </c>
      <c r="G63" s="29">
        <v>15122.682202310159</v>
      </c>
      <c r="H63" s="29">
        <v>15037.894535111205</v>
      </c>
      <c r="I63" s="29">
        <v>14772.744762227276</v>
      </c>
      <c r="J63" s="29">
        <v>14994.639256405047</v>
      </c>
      <c r="K63" s="29">
        <v>14184.522739599508</v>
      </c>
      <c r="L63" s="29">
        <v>15014.914827506567</v>
      </c>
      <c r="M63" s="29">
        <v>16546.257733694307</v>
      </c>
      <c r="N63" s="29">
        <v>16877.673603967909</v>
      </c>
      <c r="O63" s="29">
        <v>17172.605832449139</v>
      </c>
      <c r="P63" s="29">
        <v>17314.738634749108</v>
      </c>
      <c r="Q63" s="29">
        <v>19002.343052293192</v>
      </c>
      <c r="R63" s="29">
        <v>18656.774727302763</v>
      </c>
      <c r="S63" s="29">
        <v>18540.865167660064</v>
      </c>
      <c r="T63" s="29">
        <v>18311.0731642112</v>
      </c>
      <c r="U63" s="29">
        <v>20537.570840838402</v>
      </c>
      <c r="V63" s="29">
        <v>20665.509374338541</v>
      </c>
      <c r="W63" s="29">
        <v>23454.960778050183</v>
      </c>
      <c r="X63" s="29">
        <v>24904.587586871952</v>
      </c>
      <c r="Y63" s="29">
        <v>24689.050448691487</v>
      </c>
      <c r="Z63" s="29">
        <v>26747.472606046787</v>
      </c>
      <c r="AA63" s="29">
        <v>25980.090721536286</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709</v>
      </c>
      <c r="D68" s="12">
        <v>529.00069374019995</v>
      </c>
      <c r="E68" s="12">
        <v>529.00075976389996</v>
      </c>
      <c r="F68" s="12">
        <v>529.00076026219995</v>
      </c>
      <c r="G68" s="12">
        <v>529.00076954120004</v>
      </c>
      <c r="H68" s="12">
        <v>529.00084484820002</v>
      </c>
      <c r="I68" s="12">
        <v>529.00084648469999</v>
      </c>
      <c r="J68" s="12">
        <v>529.00091059980002</v>
      </c>
      <c r="K68" s="12">
        <v>529.00091232349996</v>
      </c>
      <c r="L68" s="12">
        <v>529.00099681179995</v>
      </c>
      <c r="M68" s="12">
        <v>529.00104991629996</v>
      </c>
      <c r="N68" s="12">
        <v>529.00123847750001</v>
      </c>
      <c r="O68" s="12">
        <v>529.00124096900004</v>
      </c>
      <c r="P68" s="12">
        <v>529.00124177129999</v>
      </c>
      <c r="Q68" s="12">
        <v>1.5799218E-3</v>
      </c>
      <c r="R68" s="12">
        <v>1.5803559E-3</v>
      </c>
      <c r="S68" s="12">
        <v>1.5835061E-3</v>
      </c>
      <c r="T68" s="12">
        <v>1.5851846999999999E-3</v>
      </c>
      <c r="U68" s="12">
        <v>1.5862179999999999E-3</v>
      </c>
      <c r="V68" s="12">
        <v>1.5931639E-3</v>
      </c>
      <c r="W68" s="12">
        <v>1.9124622E-3</v>
      </c>
      <c r="X68" s="12">
        <v>1.9134180000000001E-3</v>
      </c>
      <c r="Y68" s="12">
        <v>1.9138139E-3</v>
      </c>
      <c r="Z68" s="12">
        <v>1.9193944E-3</v>
      </c>
      <c r="AA68" s="12">
        <v>1.9203254E-3</v>
      </c>
    </row>
    <row r="69" spans="1:27" s="10" customFormat="1">
      <c r="A69" s="11" t="s">
        <v>29</v>
      </c>
      <c r="B69" s="11" t="s">
        <v>12</v>
      </c>
      <c r="C69" s="12">
        <v>800</v>
      </c>
      <c r="D69" s="12">
        <v>800</v>
      </c>
      <c r="E69" s="12">
        <v>800</v>
      </c>
      <c r="F69" s="12">
        <v>800</v>
      </c>
      <c r="G69" s="12">
        <v>800</v>
      </c>
      <c r="H69" s="12">
        <v>800</v>
      </c>
      <c r="I69" s="12">
        <v>800</v>
      </c>
      <c r="J69" s="12">
        <v>800</v>
      </c>
      <c r="K69" s="12">
        <v>800</v>
      </c>
      <c r="L69" s="12">
        <v>800</v>
      </c>
      <c r="M69" s="12">
        <v>800</v>
      </c>
      <c r="N69" s="12">
        <v>800</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1460.6619929016927</v>
      </c>
      <c r="D70" s="12">
        <v>1460.6620059325226</v>
      </c>
      <c r="E70" s="12">
        <v>1460.6620275998825</v>
      </c>
      <c r="F70" s="12">
        <v>1460.6620492163227</v>
      </c>
      <c r="G70" s="12">
        <v>1460.6621122628226</v>
      </c>
      <c r="H70" s="12">
        <v>1460.6622217260226</v>
      </c>
      <c r="I70" s="12">
        <v>1460.6623242766827</v>
      </c>
      <c r="J70" s="12">
        <v>1078.1624919809226</v>
      </c>
      <c r="K70" s="12">
        <v>1078.1626536133226</v>
      </c>
      <c r="L70" s="12">
        <v>801.3031578674603</v>
      </c>
      <c r="M70" s="12">
        <v>801.30318606126036</v>
      </c>
      <c r="N70" s="12">
        <v>801.30344318896027</v>
      </c>
      <c r="O70" s="12">
        <v>721.31030307246033</v>
      </c>
      <c r="P70" s="12">
        <v>721.31034137046026</v>
      </c>
      <c r="Q70" s="12">
        <v>721.31982484706032</v>
      </c>
      <c r="R70" s="12">
        <v>721.31983511806027</v>
      </c>
      <c r="S70" s="12">
        <v>721.31989261206024</v>
      </c>
      <c r="T70" s="12">
        <v>721.31996125906028</v>
      </c>
      <c r="U70" s="12">
        <v>721.3199920816603</v>
      </c>
      <c r="V70" s="12">
        <v>721.32001530276034</v>
      </c>
      <c r="W70" s="12">
        <v>1029.5730254620603</v>
      </c>
      <c r="X70" s="12">
        <v>997.63787569906037</v>
      </c>
      <c r="Y70" s="12">
        <v>997.6378834370604</v>
      </c>
      <c r="Z70" s="12">
        <v>843.63795577906046</v>
      </c>
      <c r="AA70" s="12">
        <v>843.6379653420604</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2429.7118294898605</v>
      </c>
      <c r="D73" s="12">
        <v>2640.3827993971599</v>
      </c>
      <c r="E73" s="12">
        <v>2788.1546089258604</v>
      </c>
      <c r="F73" s="12">
        <v>3143.966296455661</v>
      </c>
      <c r="G73" s="12">
        <v>3231.5497723767598</v>
      </c>
      <c r="H73" s="12">
        <v>4022.2333279540599</v>
      </c>
      <c r="I73" s="12">
        <v>4052.3225743133598</v>
      </c>
      <c r="J73" s="12">
        <v>3942.6885465814603</v>
      </c>
      <c r="K73" s="12">
        <v>4096.2241501752605</v>
      </c>
      <c r="L73" s="12">
        <v>4096.2352662424601</v>
      </c>
      <c r="M73" s="12">
        <v>4247.686692118119</v>
      </c>
      <c r="N73" s="12">
        <v>4247.6870719567178</v>
      </c>
      <c r="O73" s="12">
        <v>4138.030953672438</v>
      </c>
      <c r="P73" s="12">
        <v>3997.4667514293824</v>
      </c>
      <c r="Q73" s="12">
        <v>4463.6281310769828</v>
      </c>
      <c r="R73" s="12">
        <v>4760.0551546246807</v>
      </c>
      <c r="S73" s="12">
        <v>4433.5021407073436</v>
      </c>
      <c r="T73" s="12">
        <v>4427.8679287927434</v>
      </c>
      <c r="U73" s="12">
        <v>4427.8681733487438</v>
      </c>
      <c r="V73" s="12">
        <v>5508.1981603810427</v>
      </c>
      <c r="W73" s="12">
        <v>5522.6919598243921</v>
      </c>
      <c r="X73" s="12">
        <v>5715.2103078313921</v>
      </c>
      <c r="Y73" s="12">
        <v>5372.0131614347556</v>
      </c>
      <c r="Z73" s="12">
        <v>6744.9444790067546</v>
      </c>
      <c r="AA73" s="12">
        <v>7294.7551563127545</v>
      </c>
    </row>
    <row r="74" spans="1:27" s="10" customFormat="1">
      <c r="A74" s="11" t="s">
        <v>29</v>
      </c>
      <c r="B74" s="11" t="s">
        <v>9</v>
      </c>
      <c r="C74" s="12">
        <v>564.63108171969589</v>
      </c>
      <c r="D74" s="12">
        <v>564.63163111373581</v>
      </c>
      <c r="E74" s="12">
        <v>564.63800630013577</v>
      </c>
      <c r="F74" s="12">
        <v>564.63803653643583</v>
      </c>
      <c r="G74" s="12">
        <v>564.63915203423585</v>
      </c>
      <c r="H74" s="12">
        <v>564.64075060363598</v>
      </c>
      <c r="I74" s="12">
        <v>564.64125694953589</v>
      </c>
      <c r="J74" s="12">
        <v>564.65379673513576</v>
      </c>
      <c r="K74" s="12">
        <v>558.53387527257667</v>
      </c>
      <c r="L74" s="12">
        <v>927.94655234117681</v>
      </c>
      <c r="M74" s="12">
        <v>927.94661465077684</v>
      </c>
      <c r="N74" s="12">
        <v>1505.3051187482768</v>
      </c>
      <c r="O74" s="12">
        <v>1505.3051752849769</v>
      </c>
      <c r="P74" s="12">
        <v>1505.306500264677</v>
      </c>
      <c r="Q74" s="12">
        <v>2516.882488184177</v>
      </c>
      <c r="R74" s="12">
        <v>2516.8853318782772</v>
      </c>
      <c r="S74" s="12">
        <v>3261.7638851809766</v>
      </c>
      <c r="T74" s="12">
        <v>4310.9362393529764</v>
      </c>
      <c r="U74" s="12">
        <v>5567.9602695340946</v>
      </c>
      <c r="V74" s="12">
        <v>5567.9613970440951</v>
      </c>
      <c r="W74" s="12">
        <v>7217.7481829890958</v>
      </c>
      <c r="X74" s="12">
        <v>6976.1576935250951</v>
      </c>
      <c r="Y74" s="12">
        <v>6968.7777219646541</v>
      </c>
      <c r="Z74" s="12">
        <v>7849.8242740696551</v>
      </c>
      <c r="AA74" s="12">
        <v>7770.6243664594112</v>
      </c>
    </row>
    <row r="75" spans="1:27" s="10" customFormat="1">
      <c r="A75" s="11" t="s">
        <v>29</v>
      </c>
      <c r="B75" s="11" t="s">
        <v>102</v>
      </c>
      <c r="C75" s="12">
        <v>479.27510436422648</v>
      </c>
      <c r="D75" s="12">
        <v>479.27550598232654</v>
      </c>
      <c r="E75" s="12">
        <v>479.27724297112655</v>
      </c>
      <c r="F75" s="12">
        <v>479.2795599341265</v>
      </c>
      <c r="G75" s="12">
        <v>479.2834379724265</v>
      </c>
      <c r="H75" s="12">
        <v>479.2834517059265</v>
      </c>
      <c r="I75" s="12">
        <v>479.2854788449265</v>
      </c>
      <c r="J75" s="12">
        <v>449.30533599292653</v>
      </c>
      <c r="K75" s="12">
        <v>466.47103397892653</v>
      </c>
      <c r="L75" s="12">
        <v>1103.1330060739265</v>
      </c>
      <c r="M75" s="12">
        <v>1103.1333717929265</v>
      </c>
      <c r="N75" s="12">
        <v>1078.1335691109266</v>
      </c>
      <c r="O75" s="12">
        <v>1417.5169595239265</v>
      </c>
      <c r="P75" s="12">
        <v>1417.5179369739265</v>
      </c>
      <c r="Q75" s="12">
        <v>1917.0741951409263</v>
      </c>
      <c r="R75" s="12">
        <v>1917.0748078049266</v>
      </c>
      <c r="S75" s="12">
        <v>1929.3321613589267</v>
      </c>
      <c r="T75" s="12">
        <v>2328.5403231209266</v>
      </c>
      <c r="U75" s="12">
        <v>3062.4452299209265</v>
      </c>
      <c r="V75" s="12">
        <v>3062.4458528909263</v>
      </c>
      <c r="W75" s="12">
        <v>3060.7921989700003</v>
      </c>
      <c r="X75" s="12">
        <v>3578.2222782899998</v>
      </c>
      <c r="Y75" s="12">
        <v>3568.2221594799998</v>
      </c>
      <c r="Z75" s="12">
        <v>3568.2210759099999</v>
      </c>
      <c r="AA75" s="12">
        <v>3568.218337795</v>
      </c>
    </row>
    <row r="76" spans="1:27" s="10" customFormat="1">
      <c r="A76" s="11" t="s">
        <v>29</v>
      </c>
      <c r="B76" s="11" t="s">
        <v>15</v>
      </c>
      <c r="C76" s="12">
        <v>0</v>
      </c>
      <c r="D76" s="12">
        <v>0</v>
      </c>
      <c r="E76" s="12">
        <v>4.8708522999999998E-3</v>
      </c>
      <c r="F76" s="12">
        <v>5.7353535000000001E-3</v>
      </c>
      <c r="G76" s="12">
        <v>6.8426605000000001E-3</v>
      </c>
      <c r="H76" s="12">
        <v>6.9800330000000001E-3</v>
      </c>
      <c r="I76" s="12">
        <v>7.3551240000000002E-3</v>
      </c>
      <c r="J76" s="12">
        <v>8.3579359999999998E-3</v>
      </c>
      <c r="K76" s="12">
        <v>8.4210038000000001E-3</v>
      </c>
      <c r="L76" s="12">
        <v>8.7441599999999991E-3</v>
      </c>
      <c r="M76" s="12">
        <v>9.0163055999999998E-3</v>
      </c>
      <c r="N76" s="12">
        <v>9.2539610999999994E-3</v>
      </c>
      <c r="O76" s="12">
        <v>1.0714675E-2</v>
      </c>
      <c r="P76" s="12">
        <v>1.09192075E-2</v>
      </c>
      <c r="Q76" s="12">
        <v>1.3020165E-2</v>
      </c>
      <c r="R76" s="12">
        <v>1.3136014600000001E-2</v>
      </c>
      <c r="S76" s="12">
        <v>1.3499417999999999E-2</v>
      </c>
      <c r="T76" s="12">
        <v>1.4429428300000002E-2</v>
      </c>
      <c r="U76" s="12">
        <v>1.6194474E-2</v>
      </c>
      <c r="V76" s="12">
        <v>1.6587425900000001E-2</v>
      </c>
      <c r="W76" s="12">
        <v>1.7379142E-2</v>
      </c>
      <c r="X76" s="12">
        <v>2.0033979E-2</v>
      </c>
      <c r="Y76" s="12">
        <v>2.0257408999999997E-2</v>
      </c>
      <c r="Z76" s="12">
        <v>2.0421411E-2</v>
      </c>
      <c r="AA76" s="12">
        <v>2.0574719499999998E-2</v>
      </c>
    </row>
    <row r="77" spans="1:27" s="10" customFormat="1">
      <c r="A77" s="11" t="s">
        <v>29</v>
      </c>
      <c r="B77" s="11" t="s">
        <v>17</v>
      </c>
      <c r="C77" s="12">
        <v>88.617000000000004</v>
      </c>
      <c r="D77" s="12">
        <v>126.92599999999999</v>
      </c>
      <c r="E77" s="12">
        <v>170.24600000000001</v>
      </c>
      <c r="F77" s="12">
        <v>214.273</v>
      </c>
      <c r="G77" s="12">
        <v>262.03500000000003</v>
      </c>
      <c r="H77" s="12">
        <v>314.13299999999998</v>
      </c>
      <c r="I77" s="12">
        <v>396.51799999999997</v>
      </c>
      <c r="J77" s="12">
        <v>477.31200000000001</v>
      </c>
      <c r="K77" s="12">
        <v>565.26600000000008</v>
      </c>
      <c r="L77" s="12">
        <v>670.98399999999992</v>
      </c>
      <c r="M77" s="12">
        <v>790.05899999999997</v>
      </c>
      <c r="N77" s="12">
        <v>915.29600000000005</v>
      </c>
      <c r="O77" s="12">
        <v>1040.1590000000001</v>
      </c>
      <c r="P77" s="12">
        <v>1167.3420000000001</v>
      </c>
      <c r="Q77" s="12">
        <v>1287.018</v>
      </c>
      <c r="R77" s="12">
        <v>1406.9359999999999</v>
      </c>
      <c r="S77" s="12">
        <v>1492.7440000000001</v>
      </c>
      <c r="T77" s="12">
        <v>1574.2930000000001</v>
      </c>
      <c r="U77" s="12">
        <v>1645.8149999999998</v>
      </c>
      <c r="V77" s="12">
        <v>1722.1420000000001</v>
      </c>
      <c r="W77" s="12">
        <v>1798.645</v>
      </c>
      <c r="X77" s="12">
        <v>1879.6210000000001</v>
      </c>
      <c r="Y77" s="12">
        <v>1959.37</v>
      </c>
      <c r="Z77" s="12">
        <v>2043.489</v>
      </c>
      <c r="AA77" s="12">
        <v>2126.7269999999999</v>
      </c>
    </row>
    <row r="78" spans="1:27" s="10" customFormat="1">
      <c r="A78" s="35" t="s">
        <v>98</v>
      </c>
      <c r="B78" s="35"/>
      <c r="C78" s="29">
        <v>5964.0049041112488</v>
      </c>
      <c r="D78" s="29">
        <v>5994.6771301836188</v>
      </c>
      <c r="E78" s="29">
        <v>6142.4554025897796</v>
      </c>
      <c r="F78" s="29">
        <v>6498.2671424706195</v>
      </c>
      <c r="G78" s="29">
        <v>6585.8518062150188</v>
      </c>
      <c r="H78" s="29">
        <v>7376.5371451319179</v>
      </c>
      <c r="I78" s="29">
        <v>7406.6270020242782</v>
      </c>
      <c r="J78" s="29">
        <v>6914.5057458973188</v>
      </c>
      <c r="K78" s="29">
        <v>7061.9215913846601</v>
      </c>
      <c r="L78" s="29">
        <v>7154.4859732628975</v>
      </c>
      <c r="M78" s="29">
        <v>7305.9375427464565</v>
      </c>
      <c r="N78" s="29">
        <v>7883.2968723714548</v>
      </c>
      <c r="O78" s="29">
        <v>6893.6476729988754</v>
      </c>
      <c r="P78" s="29">
        <v>6753.0848348358204</v>
      </c>
      <c r="Q78" s="29">
        <v>7701.83202403002</v>
      </c>
      <c r="R78" s="29">
        <v>7998.2619019769172</v>
      </c>
      <c r="S78" s="29">
        <v>8416.5875020064814</v>
      </c>
      <c r="T78" s="29">
        <v>9460.1257145894815</v>
      </c>
      <c r="U78" s="29">
        <v>10717.150021182499</v>
      </c>
      <c r="V78" s="29">
        <v>11797.481165891797</v>
      </c>
      <c r="W78" s="29">
        <v>13770.015080737747</v>
      </c>
      <c r="X78" s="29">
        <v>13689.007790473548</v>
      </c>
      <c r="Y78" s="29">
        <v>13338.43068065037</v>
      </c>
      <c r="Z78" s="29">
        <v>15438.40862824987</v>
      </c>
      <c r="AA78" s="29">
        <v>15909.019408439626</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208</v>
      </c>
      <c r="D83" s="12">
        <v>208.00041833968001</v>
      </c>
      <c r="E83" s="12">
        <v>208.00044579326999</v>
      </c>
      <c r="F83" s="12">
        <v>208.00046888534999</v>
      </c>
      <c r="G83" s="12">
        <v>208.00048999160001</v>
      </c>
      <c r="H83" s="12">
        <v>208.0005205276</v>
      </c>
      <c r="I83" s="12">
        <v>208.00056284249999</v>
      </c>
      <c r="J83" s="12">
        <v>208.00060340017001</v>
      </c>
      <c r="K83" s="12">
        <v>208.0006644174</v>
      </c>
      <c r="L83" s="12">
        <v>208.00074128556</v>
      </c>
      <c r="M83" s="12">
        <v>208.00074598745999</v>
      </c>
      <c r="N83" s="12">
        <v>208.00079952620001</v>
      </c>
      <c r="O83" s="12">
        <v>208.00080224633001</v>
      </c>
      <c r="P83" s="12">
        <v>208.0008041815</v>
      </c>
      <c r="Q83" s="12">
        <v>208.00091308204</v>
      </c>
      <c r="R83" s="12">
        <v>208.00091514137</v>
      </c>
      <c r="S83" s="12">
        <v>208.00091944943</v>
      </c>
      <c r="T83" s="12">
        <v>208.00092001794999</v>
      </c>
      <c r="U83" s="12">
        <v>208.00094000243999</v>
      </c>
      <c r="V83" s="12">
        <v>208.00094562174999</v>
      </c>
      <c r="W83" s="12">
        <v>208.00101243660001</v>
      </c>
      <c r="X83" s="12">
        <v>208.00114538139999</v>
      </c>
      <c r="Y83" s="12">
        <v>208.0011470526</v>
      </c>
      <c r="Z83" s="12">
        <v>208.00115163749999</v>
      </c>
      <c r="AA83" s="12">
        <v>208.00115478870001</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178.00156169395999</v>
      </c>
      <c r="D85" s="12">
        <v>178.00164949086002</v>
      </c>
      <c r="E85" s="12">
        <v>178.0017424621</v>
      </c>
      <c r="F85" s="12">
        <v>178.00185948730001</v>
      </c>
      <c r="G85" s="12">
        <v>178.00195076910001</v>
      </c>
      <c r="H85" s="12">
        <v>178.00205824084</v>
      </c>
      <c r="I85" s="12">
        <v>178.00220574790001</v>
      </c>
      <c r="J85" s="12">
        <v>178.0023288717</v>
      </c>
      <c r="K85" s="12">
        <v>178.0024804267</v>
      </c>
      <c r="L85" s="12">
        <v>178.00309977109998</v>
      </c>
      <c r="M85" s="12">
        <v>178.0031307518</v>
      </c>
      <c r="N85" s="12">
        <v>178.0032084881</v>
      </c>
      <c r="O85" s="12">
        <v>178.0073537241</v>
      </c>
      <c r="P85" s="12">
        <v>178.00738026730002</v>
      </c>
      <c r="Q85" s="12">
        <v>178.00864293699999</v>
      </c>
      <c r="R85" s="12">
        <v>178.00867089600001</v>
      </c>
      <c r="S85" s="12">
        <v>178.00871557810001</v>
      </c>
      <c r="T85" s="12">
        <v>58.008752413400003</v>
      </c>
      <c r="U85" s="12">
        <v>58.011078675699999</v>
      </c>
      <c r="V85" s="12">
        <v>58.011120678200001</v>
      </c>
      <c r="W85" s="12">
        <v>58.0111703177</v>
      </c>
      <c r="X85" s="12">
        <v>58.021267389000002</v>
      </c>
      <c r="Y85" s="12">
        <v>58.021295303999999</v>
      </c>
      <c r="Z85" s="12">
        <v>58.021331893499998</v>
      </c>
      <c r="AA85" s="12">
        <v>58.021372649</v>
      </c>
    </row>
    <row r="86" spans="1:32" s="10" customFormat="1">
      <c r="A86" s="11" t="s">
        <v>30</v>
      </c>
      <c r="B86" s="11" t="s">
        <v>3</v>
      </c>
      <c r="C86" s="12">
        <v>2551</v>
      </c>
      <c r="D86" s="12">
        <v>2551</v>
      </c>
      <c r="E86" s="12">
        <v>2551</v>
      </c>
      <c r="F86" s="12">
        <v>2551</v>
      </c>
      <c r="G86" s="12">
        <v>2551</v>
      </c>
      <c r="H86" s="12">
        <v>2551</v>
      </c>
      <c r="I86" s="12">
        <v>2551</v>
      </c>
      <c r="J86" s="12">
        <v>2551</v>
      </c>
      <c r="K86" s="12">
        <v>2551</v>
      </c>
      <c r="L86" s="12">
        <v>2551</v>
      </c>
      <c r="M86" s="12">
        <v>2551</v>
      </c>
      <c r="N86" s="12">
        <v>2551</v>
      </c>
      <c r="O86" s="12">
        <v>2551</v>
      </c>
      <c r="P86" s="12">
        <v>2551</v>
      </c>
      <c r="Q86" s="12">
        <v>2551</v>
      </c>
      <c r="R86" s="12">
        <v>2551</v>
      </c>
      <c r="S86" s="12">
        <v>2551</v>
      </c>
      <c r="T86" s="12">
        <v>2551</v>
      </c>
      <c r="U86" s="12">
        <v>2551</v>
      </c>
      <c r="V86" s="12">
        <v>2551</v>
      </c>
      <c r="W86" s="12">
        <v>2551</v>
      </c>
      <c r="X86" s="12">
        <v>2551</v>
      </c>
      <c r="Y86" s="12">
        <v>2551</v>
      </c>
      <c r="Z86" s="12">
        <v>2551</v>
      </c>
      <c r="AA86" s="12">
        <v>2551</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1078.6331855521812</v>
      </c>
      <c r="D88" s="12">
        <v>1078.6345972578208</v>
      </c>
      <c r="E88" s="12">
        <v>1079.7389534665408</v>
      </c>
      <c r="F88" s="12">
        <v>1082.7127062819211</v>
      </c>
      <c r="G88" s="12">
        <v>1214.0030202397211</v>
      </c>
      <c r="H88" s="12">
        <v>1421.6482058349009</v>
      </c>
      <c r="I88" s="12">
        <v>1828.1057171646407</v>
      </c>
      <c r="J88" s="12">
        <v>1898.1582359385709</v>
      </c>
      <c r="K88" s="12">
        <v>3023.2402661187211</v>
      </c>
      <c r="L88" s="12">
        <v>3023.2467947563214</v>
      </c>
      <c r="M88" s="12">
        <v>3023.2470177208211</v>
      </c>
      <c r="N88" s="12">
        <v>3023.2471695962709</v>
      </c>
      <c r="O88" s="12">
        <v>3023.2471867287209</v>
      </c>
      <c r="P88" s="12">
        <v>3023.2473724031815</v>
      </c>
      <c r="Q88" s="12">
        <v>3023.2478944896206</v>
      </c>
      <c r="R88" s="12">
        <v>3023.248131752121</v>
      </c>
      <c r="S88" s="12">
        <v>3023.2482688407608</v>
      </c>
      <c r="T88" s="12">
        <v>3023.2484070501205</v>
      </c>
      <c r="U88" s="12">
        <v>3023.248571369521</v>
      </c>
      <c r="V88" s="12">
        <v>3023.2492869133212</v>
      </c>
      <c r="W88" s="12">
        <v>3023.2494773229209</v>
      </c>
      <c r="X88" s="12">
        <v>2879.2499732397209</v>
      </c>
      <c r="Y88" s="12">
        <v>2879.2558413637212</v>
      </c>
      <c r="Z88" s="12">
        <v>2973.1978014409215</v>
      </c>
      <c r="AA88" s="12">
        <v>2973.1985658396216</v>
      </c>
    </row>
    <row r="89" spans="1:32" s="10" customFormat="1">
      <c r="A89" s="11" t="s">
        <v>30</v>
      </c>
      <c r="B89" s="11" t="s">
        <v>9</v>
      </c>
      <c r="C89" s="12">
        <v>2.0075967000000002E-3</v>
      </c>
      <c r="D89" s="12">
        <v>3.1804843E-3</v>
      </c>
      <c r="E89" s="12">
        <v>3.8419821999999999E-3</v>
      </c>
      <c r="F89" s="12">
        <v>4.5604327000000004E-3</v>
      </c>
      <c r="G89" s="12">
        <v>4.6306415999999998E-3</v>
      </c>
      <c r="H89" s="12">
        <v>4.6505527999999999E-3</v>
      </c>
      <c r="I89" s="12">
        <v>4.8350831E-3</v>
      </c>
      <c r="J89" s="12">
        <v>6.2927181000000006E-3</v>
      </c>
      <c r="K89" s="12">
        <v>6.5165880999999998E-3</v>
      </c>
      <c r="L89" s="12">
        <v>8.8135537999999986E-3</v>
      </c>
      <c r="M89" s="12">
        <v>8.859288600000001E-3</v>
      </c>
      <c r="N89" s="12">
        <v>1.1845359900000001E-2</v>
      </c>
      <c r="O89" s="12">
        <v>1.1873399199999999E-2</v>
      </c>
      <c r="P89" s="12">
        <v>1.2030773E-2</v>
      </c>
      <c r="Q89" s="12">
        <v>1.3542608400000001E-2</v>
      </c>
      <c r="R89" s="12">
        <v>1.3913235500000001E-2</v>
      </c>
      <c r="S89" s="12">
        <v>1.8430544E-2</v>
      </c>
      <c r="T89" s="12">
        <v>2.1075741299999999E-2</v>
      </c>
      <c r="U89" s="12">
        <v>2.36835606E-2</v>
      </c>
      <c r="V89" s="12">
        <v>2.4040431700000003E-2</v>
      </c>
      <c r="W89" s="12">
        <v>2.9140890999999999E-2</v>
      </c>
      <c r="X89" s="12">
        <v>4.5255881000000005E-2</v>
      </c>
      <c r="Y89" s="12">
        <v>4.5323284000000005E-2</v>
      </c>
      <c r="Z89" s="12">
        <v>4.5385571E-2</v>
      </c>
      <c r="AA89" s="12">
        <v>4.5522782999999997E-2</v>
      </c>
    </row>
    <row r="90" spans="1:32" s="10" customFormat="1">
      <c r="A90" s="11" t="s">
        <v>30</v>
      </c>
      <c r="B90" s="11" t="s">
        <v>102</v>
      </c>
      <c r="C90" s="12">
        <v>3.2182896000000003E-3</v>
      </c>
      <c r="D90" s="12">
        <v>3.7816465999999998E-3</v>
      </c>
      <c r="E90" s="12">
        <v>4.6628110999999998E-3</v>
      </c>
      <c r="F90" s="12">
        <v>5.5788804999999993E-3</v>
      </c>
      <c r="G90" s="12">
        <v>6.7738707999999998E-3</v>
      </c>
      <c r="H90" s="12">
        <v>6.7943696E-3</v>
      </c>
      <c r="I90" s="12">
        <v>8.8367862000000002E-3</v>
      </c>
      <c r="J90" s="12">
        <v>1.2623710999999999E-2</v>
      </c>
      <c r="K90" s="12">
        <v>2.2293674999999999E-2</v>
      </c>
      <c r="L90" s="12">
        <v>2.9493933E-2</v>
      </c>
      <c r="M90" s="12">
        <v>2.9702073499999999E-2</v>
      </c>
      <c r="N90" s="12">
        <v>2.9823587999999998E-2</v>
      </c>
      <c r="O90" s="12">
        <v>3.0072001000000001E-2</v>
      </c>
      <c r="P90" s="12">
        <v>3.0397875000000001E-2</v>
      </c>
      <c r="Q90" s="12">
        <v>3.7355124000000003E-2</v>
      </c>
      <c r="R90" s="12">
        <v>3.7746977000000001E-2</v>
      </c>
      <c r="S90" s="12">
        <v>3.8182059000000004E-2</v>
      </c>
      <c r="T90" s="12">
        <v>3.8570984000000003E-2</v>
      </c>
      <c r="U90" s="12">
        <v>3.9078557999999999E-2</v>
      </c>
      <c r="V90" s="12">
        <v>3.9487605999999995E-2</v>
      </c>
      <c r="W90" s="12">
        <v>4.2043759E-2</v>
      </c>
      <c r="X90" s="12">
        <v>5.4371109000000001E-2</v>
      </c>
      <c r="Y90" s="12">
        <v>5.4124498E-2</v>
      </c>
      <c r="Z90" s="12">
        <v>5.4175703000000006E-2</v>
      </c>
      <c r="AA90" s="12">
        <v>6.1761367000000005E-2</v>
      </c>
    </row>
    <row r="91" spans="1:32" s="10" customFormat="1">
      <c r="A91" s="11" t="s">
        <v>30</v>
      </c>
      <c r="B91" s="11" t="s">
        <v>15</v>
      </c>
      <c r="C91" s="12">
        <v>0</v>
      </c>
      <c r="D91" s="12">
        <v>0</v>
      </c>
      <c r="E91" s="12">
        <v>9.9756832E-3</v>
      </c>
      <c r="F91" s="12">
        <v>1.16118469E-2</v>
      </c>
      <c r="G91" s="12">
        <v>1.33404986E-2</v>
      </c>
      <c r="H91" s="12">
        <v>1.5372788599999999E-2</v>
      </c>
      <c r="I91" s="12">
        <v>2.4227681299999998E-2</v>
      </c>
      <c r="J91" s="12">
        <v>3.6069293000000002E-2</v>
      </c>
      <c r="K91" s="12">
        <v>83.826170152999993</v>
      </c>
      <c r="L91" s="12">
        <v>460.808009992</v>
      </c>
      <c r="M91" s="12">
        <v>460.80843319299998</v>
      </c>
      <c r="N91" s="12">
        <v>460.80905936599999</v>
      </c>
      <c r="O91" s="12">
        <v>606.1287567280001</v>
      </c>
      <c r="P91" s="12">
        <v>606.1290769295</v>
      </c>
      <c r="Q91" s="12">
        <v>768.91604900499999</v>
      </c>
      <c r="R91" s="12">
        <v>768.91630906499995</v>
      </c>
      <c r="S91" s="12">
        <v>768.91660150300004</v>
      </c>
      <c r="T91" s="12">
        <v>768.91672884299999</v>
      </c>
      <c r="U91" s="12">
        <v>768.91727277100006</v>
      </c>
      <c r="V91" s="12">
        <v>768.91759398300007</v>
      </c>
      <c r="W91" s="12">
        <v>768.917956774</v>
      </c>
      <c r="X91" s="12">
        <v>779.27492133500004</v>
      </c>
      <c r="Y91" s="12">
        <v>779.27509462600005</v>
      </c>
      <c r="Z91" s="12">
        <v>779.27536257899999</v>
      </c>
      <c r="AA91" s="12">
        <v>779.27602970999999</v>
      </c>
      <c r="AC91" s="6"/>
      <c r="AD91" s="6"/>
      <c r="AE91" s="6"/>
      <c r="AF91" s="6"/>
    </row>
    <row r="92" spans="1:32" s="10" customFormat="1">
      <c r="A92" s="11" t="s">
        <v>30</v>
      </c>
      <c r="B92" s="11" t="s">
        <v>17</v>
      </c>
      <c r="C92" s="12">
        <v>6.4749999999999996</v>
      </c>
      <c r="D92" s="12">
        <v>13.056000000000001</v>
      </c>
      <c r="E92" s="12">
        <v>22.071000000000002</v>
      </c>
      <c r="F92" s="12">
        <v>33.045999999999999</v>
      </c>
      <c r="G92" s="12">
        <v>46.206000000000003</v>
      </c>
      <c r="H92" s="12">
        <v>61.677</v>
      </c>
      <c r="I92" s="12">
        <v>85.302999999999997</v>
      </c>
      <c r="J92" s="12">
        <v>104.66600000000001</v>
      </c>
      <c r="K92" s="12">
        <v>124.587</v>
      </c>
      <c r="L92" s="12">
        <v>148.98100000000002</v>
      </c>
      <c r="M92" s="12">
        <v>176.72399999999999</v>
      </c>
      <c r="N92" s="12">
        <v>207.33599999999998</v>
      </c>
      <c r="O92" s="12">
        <v>238.547</v>
      </c>
      <c r="P92" s="12">
        <v>270.935</v>
      </c>
      <c r="Q92" s="12">
        <v>302.02699999999999</v>
      </c>
      <c r="R92" s="12">
        <v>333.24099999999999</v>
      </c>
      <c r="S92" s="12">
        <v>355.97700000000003</v>
      </c>
      <c r="T92" s="12">
        <v>377.65600000000001</v>
      </c>
      <c r="U92" s="12">
        <v>396.46800000000002</v>
      </c>
      <c r="V92" s="12">
        <v>416.27</v>
      </c>
      <c r="W92" s="12">
        <v>435.67900000000003</v>
      </c>
      <c r="X92" s="12">
        <v>456.09899999999999</v>
      </c>
      <c r="Y92" s="12">
        <v>475.923</v>
      </c>
      <c r="Z92" s="12">
        <v>496.67399999999998</v>
      </c>
      <c r="AA92" s="12">
        <v>516.81399999999996</v>
      </c>
      <c r="AC92" s="6"/>
      <c r="AD92" s="6"/>
      <c r="AE92" s="6"/>
      <c r="AF92" s="6"/>
    </row>
    <row r="93" spans="1:32" s="10" customFormat="1">
      <c r="A93" s="35" t="s">
        <v>98</v>
      </c>
      <c r="B93" s="35"/>
      <c r="C93" s="29">
        <v>4015.6367548428411</v>
      </c>
      <c r="D93" s="29">
        <v>4015.6398455726612</v>
      </c>
      <c r="E93" s="29">
        <v>4016.7449837041108</v>
      </c>
      <c r="F93" s="29">
        <v>4019.7195950872715</v>
      </c>
      <c r="G93" s="29">
        <v>4151.0100916420206</v>
      </c>
      <c r="H93" s="29">
        <v>4358.6554351561408</v>
      </c>
      <c r="I93" s="29">
        <v>4765.1133208381416</v>
      </c>
      <c r="J93" s="29">
        <v>4835.167460928541</v>
      </c>
      <c r="K93" s="29">
        <v>5960.2499275509208</v>
      </c>
      <c r="L93" s="29">
        <v>5960.2594493667812</v>
      </c>
      <c r="M93" s="29">
        <v>5960.2597537486818</v>
      </c>
      <c r="N93" s="29">
        <v>5960.263022970471</v>
      </c>
      <c r="O93" s="29">
        <v>5960.2672160983511</v>
      </c>
      <c r="P93" s="29">
        <v>5960.2675876249823</v>
      </c>
      <c r="Q93" s="29">
        <v>5960.2709931170612</v>
      </c>
      <c r="R93" s="29">
        <v>5960.2716310249907</v>
      </c>
      <c r="S93" s="29">
        <v>5960.2763344122905</v>
      </c>
      <c r="T93" s="29">
        <v>5840.27915522277</v>
      </c>
      <c r="U93" s="29">
        <v>5840.2842736082612</v>
      </c>
      <c r="V93" s="29">
        <v>5840.285393644971</v>
      </c>
      <c r="W93" s="29">
        <v>5840.2908009682205</v>
      </c>
      <c r="X93" s="29">
        <v>5696.3176418911216</v>
      </c>
      <c r="Y93" s="29">
        <v>5696.3236070043213</v>
      </c>
      <c r="Z93" s="29">
        <v>5790.2656705429217</v>
      </c>
      <c r="AA93" s="29">
        <v>5790.2666160603212</v>
      </c>
      <c r="AC93" s="6"/>
      <c r="AD93" s="6"/>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C94" s="6"/>
      <c r="AD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C97" s="6"/>
      <c r="AD97" s="6"/>
      <c r="AE97" s="6"/>
      <c r="AF97" s="6"/>
    </row>
    <row r="98" spans="1:32" s="10" customFormat="1">
      <c r="A98" s="11" t="s">
        <v>18</v>
      </c>
      <c r="B98" s="11" t="s">
        <v>105</v>
      </c>
      <c r="C98" s="12">
        <v>1004.6343117469326</v>
      </c>
      <c r="D98" s="12">
        <v>1004.6619098085325</v>
      </c>
      <c r="E98" s="12">
        <v>1733.3976929274324</v>
      </c>
      <c r="F98" s="12">
        <v>1934.2628958599323</v>
      </c>
      <c r="G98" s="12">
        <v>2234.9703147694322</v>
      </c>
      <c r="H98" s="12">
        <v>3461.0920838122324</v>
      </c>
      <c r="I98" s="12">
        <v>3690.8517756163319</v>
      </c>
      <c r="J98" s="12">
        <v>4394.0017428086321</v>
      </c>
      <c r="K98" s="12">
        <v>4623.8139559716319</v>
      </c>
      <c r="L98" s="12">
        <v>6902.0835251616327</v>
      </c>
      <c r="M98" s="12">
        <v>7164.7276021414264</v>
      </c>
      <c r="N98" s="12">
        <v>7623.8112026259278</v>
      </c>
      <c r="O98" s="12">
        <v>9341.9732856759274</v>
      </c>
      <c r="P98" s="12">
        <v>9291.9777098639261</v>
      </c>
      <c r="Q98" s="12">
        <v>10436.801411801927</v>
      </c>
      <c r="R98" s="12">
        <v>10436.805412962925</v>
      </c>
      <c r="S98" s="12">
        <v>12212.737729480927</v>
      </c>
      <c r="T98" s="12">
        <v>12619.732815088924</v>
      </c>
      <c r="U98" s="12">
        <v>17577.680144701928</v>
      </c>
      <c r="V98" s="12">
        <v>19691.045231559929</v>
      </c>
      <c r="W98" s="12">
        <v>20177.580345300001</v>
      </c>
      <c r="X98" s="12">
        <v>21860.101999429</v>
      </c>
      <c r="Y98" s="12">
        <v>21121.384970503001</v>
      </c>
      <c r="Z98" s="12">
        <v>20981.279104517002</v>
      </c>
      <c r="AA98" s="12">
        <v>20746.966812897997</v>
      </c>
      <c r="AC98" s="6"/>
      <c r="AD98" s="6"/>
      <c r="AE98" s="6"/>
      <c r="AF98" s="6"/>
    </row>
    <row r="99" spans="1:32" collapsed="1">
      <c r="A99" s="11" t="s">
        <v>18</v>
      </c>
      <c r="B99" s="11" t="s">
        <v>14</v>
      </c>
      <c r="C99" s="12">
        <v>1310</v>
      </c>
      <c r="D99" s="12">
        <v>1310</v>
      </c>
      <c r="E99" s="12">
        <v>2031.0235583364001</v>
      </c>
      <c r="F99" s="12">
        <v>2031.0502632884002</v>
      </c>
      <c r="G99" s="12">
        <v>4095.6775909815997</v>
      </c>
      <c r="H99" s="12">
        <v>4095.7300999896001</v>
      </c>
      <c r="I99" s="12">
        <v>4095.7397076908001</v>
      </c>
      <c r="J99" s="12">
        <v>4095.7531187019995</v>
      </c>
      <c r="K99" s="12">
        <v>4179.5434123702989</v>
      </c>
      <c r="L99" s="12">
        <v>4556.5261023294997</v>
      </c>
      <c r="M99" s="12">
        <v>4556.5273747416004</v>
      </c>
      <c r="N99" s="12">
        <v>4556.5288219931008</v>
      </c>
      <c r="O99" s="12">
        <v>4701.9090367469998</v>
      </c>
      <c r="P99" s="12">
        <v>4701.9107794725005</v>
      </c>
      <c r="Q99" s="12">
        <v>5919.2060054724998</v>
      </c>
      <c r="R99" s="12">
        <v>5919.2069331195999</v>
      </c>
      <c r="S99" s="12">
        <v>6523.2856822310005</v>
      </c>
      <c r="T99" s="12">
        <v>6523.2872792362996</v>
      </c>
      <c r="U99" s="12">
        <v>6523.3063175240013</v>
      </c>
      <c r="V99" s="12">
        <v>6523.3080853138999</v>
      </c>
      <c r="W99" s="12">
        <v>6523.3101972429995</v>
      </c>
      <c r="X99" s="12">
        <v>6649.2690491989997</v>
      </c>
      <c r="Y99" s="12">
        <v>6649.2700917439997</v>
      </c>
      <c r="Z99" s="12">
        <v>7028.6790587939995</v>
      </c>
      <c r="AA99" s="12">
        <v>7028.6807055555</v>
      </c>
    </row>
    <row r="100" spans="1:32">
      <c r="A100" s="11" t="s">
        <v>18</v>
      </c>
      <c r="B100" s="11" t="s">
        <v>25</v>
      </c>
      <c r="C100" s="12">
        <v>318.73900000000003</v>
      </c>
      <c r="D100" s="12">
        <v>623.03</v>
      </c>
      <c r="E100" s="12">
        <v>1035.4460000000001</v>
      </c>
      <c r="F100" s="12">
        <v>1538.9269999999999</v>
      </c>
      <c r="G100" s="12">
        <v>2142.8110000000001</v>
      </c>
      <c r="H100" s="12">
        <v>2807.6329999999998</v>
      </c>
      <c r="I100" s="12">
        <v>3819.3380000000002</v>
      </c>
      <c r="J100" s="12">
        <v>4674.3180000000002</v>
      </c>
      <c r="K100" s="12">
        <v>5519.2339999999995</v>
      </c>
      <c r="L100" s="12">
        <v>6499.2960000000003</v>
      </c>
      <c r="M100" s="12">
        <v>7698.6090000000013</v>
      </c>
      <c r="N100" s="12">
        <v>9010.3219999999983</v>
      </c>
      <c r="O100" s="12">
        <v>10339.413</v>
      </c>
      <c r="P100" s="12">
        <v>11714.808999999999</v>
      </c>
      <c r="Q100" s="12">
        <v>13054.429999999998</v>
      </c>
      <c r="R100" s="12">
        <v>14363.338999999998</v>
      </c>
      <c r="S100" s="12">
        <v>15318.455000000002</v>
      </c>
      <c r="T100" s="12">
        <v>16214.658000000001</v>
      </c>
      <c r="U100" s="12">
        <v>16979.074999999997</v>
      </c>
      <c r="V100" s="12">
        <v>17751.389000000003</v>
      </c>
      <c r="W100" s="12">
        <v>18512.155999999999</v>
      </c>
      <c r="X100" s="12">
        <v>19307.582999999995</v>
      </c>
      <c r="Y100" s="12">
        <v>20087.465999999997</v>
      </c>
      <c r="Z100" s="12">
        <v>20907.657999999999</v>
      </c>
      <c r="AA100" s="12">
        <v>21712.696999999996</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50.015720773799998</v>
      </c>
      <c r="D103" s="12">
        <v>50.038562802999998</v>
      </c>
      <c r="E103" s="12">
        <v>778.76553286889998</v>
      </c>
      <c r="F103" s="12">
        <v>778.76739651799994</v>
      </c>
      <c r="G103" s="12">
        <v>1079.4690232855</v>
      </c>
      <c r="H103" s="12">
        <v>1479.468389014</v>
      </c>
      <c r="I103" s="12">
        <v>1554.4690800614999</v>
      </c>
      <c r="J103" s="12">
        <v>1554.4759531810002</v>
      </c>
      <c r="K103" s="12">
        <v>1554.4912883940001</v>
      </c>
      <c r="L103" s="12">
        <v>2607.6566352310001</v>
      </c>
      <c r="M103" s="12">
        <v>2607.6583782750004</v>
      </c>
      <c r="N103" s="12">
        <v>2607.6588299269997</v>
      </c>
      <c r="O103" s="12">
        <v>3221.4989741510003</v>
      </c>
      <c r="P103" s="12">
        <v>3171.500985015</v>
      </c>
      <c r="Q103" s="12">
        <v>3431.3911315370001</v>
      </c>
      <c r="R103" s="12">
        <v>3431.3926381810002</v>
      </c>
      <c r="S103" s="12">
        <v>4174.1843760629999</v>
      </c>
      <c r="T103" s="12">
        <v>4174.1869909839997</v>
      </c>
      <c r="U103" s="12">
        <v>5695.2733562230005</v>
      </c>
      <c r="V103" s="12">
        <v>5695.2762110630001</v>
      </c>
      <c r="W103" s="12">
        <v>5695.2848325710002</v>
      </c>
      <c r="X103" s="12">
        <v>6166.7326400300008</v>
      </c>
      <c r="Y103" s="12">
        <v>5438.0207365249998</v>
      </c>
      <c r="Z103" s="12">
        <v>5438.0388493540004</v>
      </c>
      <c r="AA103" s="12">
        <v>5137.3414965060001</v>
      </c>
    </row>
    <row r="104" spans="1:32">
      <c r="A104" s="11" t="s">
        <v>26</v>
      </c>
      <c r="B104" s="11" t="s">
        <v>14</v>
      </c>
      <c r="C104" s="12">
        <v>840</v>
      </c>
      <c r="D104" s="12">
        <v>840</v>
      </c>
      <c r="E104" s="12">
        <v>1310.9900572399999</v>
      </c>
      <c r="F104" s="12">
        <v>1310.9903556710001</v>
      </c>
      <c r="G104" s="12">
        <v>3375.6146715479999</v>
      </c>
      <c r="H104" s="12">
        <v>3375.6156020980002</v>
      </c>
      <c r="I104" s="12">
        <v>3375.6158696455</v>
      </c>
      <c r="J104" s="12">
        <v>3375.61635716</v>
      </c>
      <c r="K104" s="12">
        <v>3375.6164452634998</v>
      </c>
      <c r="L104" s="12">
        <v>3375.6168701124998</v>
      </c>
      <c r="M104" s="12">
        <v>3375.6172584149999</v>
      </c>
      <c r="N104" s="12">
        <v>3375.617526643</v>
      </c>
      <c r="O104" s="12">
        <v>3375.6188775770001</v>
      </c>
      <c r="P104" s="12">
        <v>3375.6194963835001</v>
      </c>
      <c r="Q104" s="12">
        <v>3375.6445815175002</v>
      </c>
      <c r="R104" s="12">
        <v>3375.6447296450001</v>
      </c>
      <c r="S104" s="12">
        <v>3375.6449761700001</v>
      </c>
      <c r="T104" s="12">
        <v>3375.645292661</v>
      </c>
      <c r="U104" s="12">
        <v>3375.6477228080003</v>
      </c>
      <c r="V104" s="12">
        <v>3375.6481473620001</v>
      </c>
      <c r="W104" s="12">
        <v>3375.6484964789997</v>
      </c>
      <c r="X104" s="12">
        <v>3375.6644381860001</v>
      </c>
      <c r="Y104" s="12">
        <v>3375.6646560970003</v>
      </c>
      <c r="Z104" s="12">
        <v>3375.6654263139999</v>
      </c>
      <c r="AA104" s="12">
        <v>3375.665573754</v>
      </c>
    </row>
    <row r="105" spans="1:32">
      <c r="A105" s="11" t="s">
        <v>26</v>
      </c>
      <c r="B105" s="11" t="s">
        <v>25</v>
      </c>
      <c r="C105" s="12">
        <v>97.195000000000007</v>
      </c>
      <c r="D105" s="12">
        <v>193.89099999999999</v>
      </c>
      <c r="E105" s="12">
        <v>321.46699999999998</v>
      </c>
      <c r="F105" s="12">
        <v>477.30799999999999</v>
      </c>
      <c r="G105" s="12">
        <v>663.93899999999996</v>
      </c>
      <c r="H105" s="12">
        <v>884.26199999999994</v>
      </c>
      <c r="I105" s="12">
        <v>1223.617</v>
      </c>
      <c r="J105" s="12">
        <v>1508.422</v>
      </c>
      <c r="K105" s="12">
        <v>1818.1519999999998</v>
      </c>
      <c r="L105" s="12">
        <v>2178.9300000000003</v>
      </c>
      <c r="M105" s="12">
        <v>2618.4380000000001</v>
      </c>
      <c r="N105" s="12">
        <v>3090.1669999999999</v>
      </c>
      <c r="O105" s="12">
        <v>3561.6970000000001</v>
      </c>
      <c r="P105" s="12">
        <v>4049.33</v>
      </c>
      <c r="Q105" s="12">
        <v>4508.4809999999989</v>
      </c>
      <c r="R105" s="12">
        <v>4960.7149999999992</v>
      </c>
      <c r="S105" s="12">
        <v>5286.6989999999996</v>
      </c>
      <c r="T105" s="12">
        <v>5588.1229999999996</v>
      </c>
      <c r="U105" s="12">
        <v>5842.6639999999998</v>
      </c>
      <c r="V105" s="12">
        <v>6109.5780000000004</v>
      </c>
      <c r="W105" s="12">
        <v>6370.5649999999987</v>
      </c>
      <c r="X105" s="12">
        <v>6645.585</v>
      </c>
      <c r="Y105" s="12">
        <v>6914.04</v>
      </c>
      <c r="Z105" s="12">
        <v>7197.4129999999996</v>
      </c>
      <c r="AA105" s="12">
        <v>7473.8759999999993</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100.00391625509999</v>
      </c>
      <c r="D108" s="12">
        <v>100.0050633921</v>
      </c>
      <c r="E108" s="12">
        <v>100.0111056412</v>
      </c>
      <c r="F108" s="12">
        <v>100.0166063436</v>
      </c>
      <c r="G108" s="12">
        <v>100.017162947</v>
      </c>
      <c r="H108" s="12">
        <v>926.13953000000004</v>
      </c>
      <c r="I108" s="12">
        <v>926.13963999999999</v>
      </c>
      <c r="J108" s="12">
        <v>1481.6921</v>
      </c>
      <c r="K108" s="12">
        <v>1694.3133399999999</v>
      </c>
      <c r="L108" s="12">
        <v>2100.9938499999998</v>
      </c>
      <c r="M108" s="12">
        <v>2418.9653000000003</v>
      </c>
      <c r="N108" s="12">
        <v>2903.0479700000001</v>
      </c>
      <c r="O108" s="12">
        <v>3090.2401500000001</v>
      </c>
      <c r="P108" s="12">
        <v>3090.2405399999998</v>
      </c>
      <c r="Q108" s="12">
        <v>3090.2415999999998</v>
      </c>
      <c r="R108" s="12">
        <v>3090.2422200000001</v>
      </c>
      <c r="S108" s="12">
        <v>3862.1689799999999</v>
      </c>
      <c r="T108" s="12">
        <v>3862.16968</v>
      </c>
      <c r="U108" s="12">
        <v>6389.4241499999998</v>
      </c>
      <c r="V108" s="12">
        <v>8502.7845600000001</v>
      </c>
      <c r="W108" s="12">
        <v>8776.992760000001</v>
      </c>
      <c r="X108" s="12">
        <v>8776.9912400000012</v>
      </c>
      <c r="Y108" s="12">
        <v>8776.9858000000004</v>
      </c>
      <c r="Z108" s="12">
        <v>8776.9822000000004</v>
      </c>
      <c r="AA108" s="12">
        <v>8776.9822999999997</v>
      </c>
    </row>
    <row r="109" spans="1:32">
      <c r="A109" s="11" t="s">
        <v>27</v>
      </c>
      <c r="B109" s="11" t="s">
        <v>14</v>
      </c>
      <c r="C109" s="12">
        <v>470</v>
      </c>
      <c r="D109" s="12">
        <v>470</v>
      </c>
      <c r="E109" s="12">
        <v>720.01228490189999</v>
      </c>
      <c r="F109" s="12">
        <v>720.01636864500006</v>
      </c>
      <c r="G109" s="12">
        <v>720.016473453</v>
      </c>
      <c r="H109" s="12">
        <v>720.06581751299996</v>
      </c>
      <c r="I109" s="12">
        <v>720.06586554499995</v>
      </c>
      <c r="J109" s="12">
        <v>720.06590428000004</v>
      </c>
      <c r="K109" s="12">
        <v>720.06592431499996</v>
      </c>
      <c r="L109" s="12">
        <v>720.06598145700002</v>
      </c>
      <c r="M109" s="12">
        <v>720.066099947</v>
      </c>
      <c r="N109" s="12">
        <v>720.06631068700005</v>
      </c>
      <c r="O109" s="12">
        <v>720.12211601199999</v>
      </c>
      <c r="P109" s="12">
        <v>720.12228205600002</v>
      </c>
      <c r="Q109" s="12">
        <v>1774.590360612</v>
      </c>
      <c r="R109" s="12">
        <v>1774.5906406459999</v>
      </c>
      <c r="S109" s="12">
        <v>2378.66832269</v>
      </c>
      <c r="T109" s="12">
        <v>2378.6683705300002</v>
      </c>
      <c r="U109" s="12">
        <v>2378.6685642800003</v>
      </c>
      <c r="V109" s="12">
        <v>2378.6689298679999</v>
      </c>
      <c r="W109" s="12">
        <v>2378.6691743699998</v>
      </c>
      <c r="X109" s="12">
        <v>2378.669213229</v>
      </c>
      <c r="Y109" s="12">
        <v>2378.6692409899997</v>
      </c>
      <c r="Z109" s="12">
        <v>2758.0766739999999</v>
      </c>
      <c r="AA109" s="12">
        <v>2758.07669803</v>
      </c>
    </row>
    <row r="110" spans="1:32">
      <c r="A110" s="11" t="s">
        <v>27</v>
      </c>
      <c r="B110" s="11" t="s">
        <v>25</v>
      </c>
      <c r="C110" s="12">
        <v>70.646999999999991</v>
      </c>
      <c r="D110" s="12">
        <v>151.97900000000001</v>
      </c>
      <c r="E110" s="12">
        <v>266.90500000000003</v>
      </c>
      <c r="F110" s="12">
        <v>406.553</v>
      </c>
      <c r="G110" s="12">
        <v>573.36900000000003</v>
      </c>
      <c r="H110" s="12">
        <v>775.00300000000004</v>
      </c>
      <c r="I110" s="12">
        <v>1088.951</v>
      </c>
      <c r="J110" s="12">
        <v>1359.68</v>
      </c>
      <c r="K110" s="12">
        <v>1609.1119999999999</v>
      </c>
      <c r="L110" s="12">
        <v>1901.087</v>
      </c>
      <c r="M110" s="12">
        <v>2255.9299999999998</v>
      </c>
      <c r="N110" s="12">
        <v>2641.2240000000002</v>
      </c>
      <c r="O110" s="12">
        <v>3035.7330000000002</v>
      </c>
      <c r="P110" s="12">
        <v>3438.9459999999999</v>
      </c>
      <c r="Q110" s="12">
        <v>3828.058</v>
      </c>
      <c r="R110" s="12">
        <v>4218.174</v>
      </c>
      <c r="S110" s="12">
        <v>4496.1480000000001</v>
      </c>
      <c r="T110" s="12">
        <v>4751.3150000000005</v>
      </c>
      <c r="U110" s="12">
        <v>4961.5959999999995</v>
      </c>
      <c r="V110" s="12">
        <v>5182.0519999999997</v>
      </c>
      <c r="W110" s="12">
        <v>5399.3809999999994</v>
      </c>
      <c r="X110" s="12">
        <v>5623.0119999999997</v>
      </c>
      <c r="Y110" s="12">
        <v>5842.4289999999992</v>
      </c>
      <c r="Z110" s="12">
        <v>6071.3899999999994</v>
      </c>
      <c r="AA110" s="12">
        <v>6296.348</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375.33635206420598</v>
      </c>
      <c r="D113" s="12">
        <v>375.33899598450597</v>
      </c>
      <c r="E113" s="12">
        <v>375.33914863510597</v>
      </c>
      <c r="F113" s="12">
        <v>576.19375418370601</v>
      </c>
      <c r="G113" s="12">
        <v>576.193916693706</v>
      </c>
      <c r="H113" s="12">
        <v>576.19391872270603</v>
      </c>
      <c r="I113" s="12">
        <v>730.94873992370594</v>
      </c>
      <c r="J113" s="12">
        <v>908.51572992370598</v>
      </c>
      <c r="K113" s="12">
        <v>908.51599992370598</v>
      </c>
      <c r="L113" s="12">
        <v>1090.2705399237061</v>
      </c>
      <c r="M113" s="12">
        <v>1034.94085</v>
      </c>
      <c r="N113" s="12">
        <v>1034.94101</v>
      </c>
      <c r="O113" s="12">
        <v>1612.68713</v>
      </c>
      <c r="P113" s="12">
        <v>1612.6878499999998</v>
      </c>
      <c r="Q113" s="12">
        <v>1998.0571300000001</v>
      </c>
      <c r="R113" s="12">
        <v>1998.058</v>
      </c>
      <c r="S113" s="12">
        <v>2247.0140299999998</v>
      </c>
      <c r="T113" s="12">
        <v>2254.7972499999996</v>
      </c>
      <c r="U113" s="12">
        <v>2430.4983299999999</v>
      </c>
      <c r="V113" s="12">
        <v>2430.4991200000004</v>
      </c>
      <c r="W113" s="12">
        <v>2644.4685099999997</v>
      </c>
      <c r="X113" s="12">
        <v>3338.1014700000001</v>
      </c>
      <c r="Y113" s="12">
        <v>3338.1021499999997</v>
      </c>
      <c r="Z113" s="12">
        <v>3197.98280355</v>
      </c>
      <c r="AA113" s="12">
        <v>3264.3629172299998</v>
      </c>
    </row>
    <row r="114" spans="1:27">
      <c r="A114" s="11" t="s">
        <v>28</v>
      </c>
      <c r="B114" s="11" t="s">
        <v>14</v>
      </c>
      <c r="C114" s="12">
        <v>0</v>
      </c>
      <c r="D114" s="12">
        <v>0</v>
      </c>
      <c r="E114" s="12">
        <v>6.3696589999999997E-3</v>
      </c>
      <c r="F114" s="12">
        <v>2.6191771999999999E-2</v>
      </c>
      <c r="G114" s="12">
        <v>2.6262821499999998E-2</v>
      </c>
      <c r="H114" s="12">
        <v>2.6327557000000001E-2</v>
      </c>
      <c r="I114" s="12">
        <v>2.6389694999999998E-2</v>
      </c>
      <c r="J114" s="12">
        <v>2.6430032999999999E-2</v>
      </c>
      <c r="K114" s="12">
        <v>2.6451634999999998E-2</v>
      </c>
      <c r="L114" s="12">
        <v>2.6496607999999998E-2</v>
      </c>
      <c r="M114" s="12">
        <v>2.6566881000000001E-2</v>
      </c>
      <c r="N114" s="12">
        <v>2.6671336000000004E-2</v>
      </c>
      <c r="O114" s="12">
        <v>2.8571754999999997E-2</v>
      </c>
      <c r="P114" s="12">
        <v>2.9004895999999999E-2</v>
      </c>
      <c r="Q114" s="12">
        <v>4.1994172999999996E-2</v>
      </c>
      <c r="R114" s="12">
        <v>4.2117748999999996E-2</v>
      </c>
      <c r="S114" s="12">
        <v>4.2282449999999999E-2</v>
      </c>
      <c r="T114" s="12">
        <v>4.2457774000000004E-2</v>
      </c>
      <c r="U114" s="12">
        <v>5.6563190999999999E-2</v>
      </c>
      <c r="V114" s="12">
        <v>5.6826674999999993E-2</v>
      </c>
      <c r="W114" s="12">
        <v>5.7190477999999996E-2</v>
      </c>
      <c r="X114" s="12">
        <v>115.64044247</v>
      </c>
      <c r="Y114" s="12">
        <v>115.64084262199999</v>
      </c>
      <c r="Z114" s="12">
        <v>115.64117449000001</v>
      </c>
      <c r="AA114" s="12">
        <v>115.64182934199999</v>
      </c>
    </row>
    <row r="115" spans="1:27">
      <c r="A115" s="11" t="s">
        <v>28</v>
      </c>
      <c r="B115" s="11" t="s">
        <v>25</v>
      </c>
      <c r="C115" s="12">
        <v>55.805</v>
      </c>
      <c r="D115" s="12">
        <v>137.178</v>
      </c>
      <c r="E115" s="12">
        <v>254.75700000000001</v>
      </c>
      <c r="F115" s="12">
        <v>407.74700000000001</v>
      </c>
      <c r="G115" s="12">
        <v>597.26199999999994</v>
      </c>
      <c r="H115" s="12">
        <v>772.55799999999999</v>
      </c>
      <c r="I115" s="12">
        <v>1024.9490000000001</v>
      </c>
      <c r="J115" s="12">
        <v>1224.2380000000001</v>
      </c>
      <c r="K115" s="12">
        <v>1402.1170000000002</v>
      </c>
      <c r="L115" s="12">
        <v>1599.3140000000001</v>
      </c>
      <c r="M115" s="12">
        <v>1857.4580000000001</v>
      </c>
      <c r="N115" s="12">
        <v>2156.299</v>
      </c>
      <c r="O115" s="12">
        <v>2463.277</v>
      </c>
      <c r="P115" s="12">
        <v>2788.2559999999999</v>
      </c>
      <c r="Q115" s="12">
        <v>3128.846</v>
      </c>
      <c r="R115" s="12">
        <v>3444.2729999999997</v>
      </c>
      <c r="S115" s="12">
        <v>3686.8870000000002</v>
      </c>
      <c r="T115" s="12">
        <v>3923.2710000000002</v>
      </c>
      <c r="U115" s="12">
        <v>4132.5320000000002</v>
      </c>
      <c r="V115" s="12">
        <v>4321.3469999999998</v>
      </c>
      <c r="W115" s="12">
        <v>4507.8860000000004</v>
      </c>
      <c r="X115" s="12">
        <v>4703.2659999999996</v>
      </c>
      <c r="Y115" s="12">
        <v>4895.7039999999997</v>
      </c>
      <c r="Z115" s="12">
        <v>5098.692</v>
      </c>
      <c r="AA115" s="12">
        <v>5298.9319999999998</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479.27510436422654</v>
      </c>
      <c r="D118" s="12">
        <v>479.27550598232654</v>
      </c>
      <c r="E118" s="12">
        <v>479.2772429711265</v>
      </c>
      <c r="F118" s="12">
        <v>479.2795599341265</v>
      </c>
      <c r="G118" s="12">
        <v>479.2834379724265</v>
      </c>
      <c r="H118" s="12">
        <v>479.2834517059265</v>
      </c>
      <c r="I118" s="12">
        <v>479.2854788449265</v>
      </c>
      <c r="J118" s="12">
        <v>449.30533599292653</v>
      </c>
      <c r="K118" s="12">
        <v>466.47103397892653</v>
      </c>
      <c r="L118" s="12">
        <v>1103.1330060739265</v>
      </c>
      <c r="M118" s="12">
        <v>1103.1333717929265</v>
      </c>
      <c r="N118" s="12">
        <v>1078.1335691109266</v>
      </c>
      <c r="O118" s="12">
        <v>1417.5169595239265</v>
      </c>
      <c r="P118" s="12">
        <v>1417.5179369739267</v>
      </c>
      <c r="Q118" s="12">
        <v>1917.0741951409263</v>
      </c>
      <c r="R118" s="12">
        <v>1917.0748078049266</v>
      </c>
      <c r="S118" s="12">
        <v>1929.3321613589267</v>
      </c>
      <c r="T118" s="12">
        <v>2328.5403231209266</v>
      </c>
      <c r="U118" s="12">
        <v>3062.4452299209265</v>
      </c>
      <c r="V118" s="12">
        <v>3062.4458528909263</v>
      </c>
      <c r="W118" s="12">
        <v>3060.7921989700003</v>
      </c>
      <c r="X118" s="12">
        <v>3578.2222782899998</v>
      </c>
      <c r="Y118" s="12">
        <v>3568.2221594799998</v>
      </c>
      <c r="Z118" s="12">
        <v>3568.2210759099999</v>
      </c>
      <c r="AA118" s="12">
        <v>3568.218337795</v>
      </c>
    </row>
    <row r="119" spans="1:27">
      <c r="A119" s="11" t="s">
        <v>29</v>
      </c>
      <c r="B119" s="11" t="s">
        <v>14</v>
      </c>
      <c r="C119" s="12">
        <v>0</v>
      </c>
      <c r="D119" s="12">
        <v>0</v>
      </c>
      <c r="E119" s="12">
        <v>4.8708522999999998E-3</v>
      </c>
      <c r="F119" s="12">
        <v>5.7353535000000001E-3</v>
      </c>
      <c r="G119" s="12">
        <v>6.8426605000000001E-3</v>
      </c>
      <c r="H119" s="12">
        <v>6.9800330000000001E-3</v>
      </c>
      <c r="I119" s="12">
        <v>7.3551240000000002E-3</v>
      </c>
      <c r="J119" s="12">
        <v>8.3579359999999998E-3</v>
      </c>
      <c r="K119" s="12">
        <v>8.4210038000000001E-3</v>
      </c>
      <c r="L119" s="12">
        <v>8.7441599999999991E-3</v>
      </c>
      <c r="M119" s="12">
        <v>9.0163055999999998E-3</v>
      </c>
      <c r="N119" s="12">
        <v>9.2539610999999994E-3</v>
      </c>
      <c r="O119" s="12">
        <v>1.0714675E-2</v>
      </c>
      <c r="P119" s="12">
        <v>1.09192075E-2</v>
      </c>
      <c r="Q119" s="12">
        <v>1.3020165E-2</v>
      </c>
      <c r="R119" s="12">
        <v>1.3136014600000001E-2</v>
      </c>
      <c r="S119" s="12">
        <v>1.3499417999999999E-2</v>
      </c>
      <c r="T119" s="12">
        <v>1.4429428300000002E-2</v>
      </c>
      <c r="U119" s="12">
        <v>1.6194474E-2</v>
      </c>
      <c r="V119" s="12">
        <v>1.6587425900000001E-2</v>
      </c>
      <c r="W119" s="12">
        <v>1.7379142E-2</v>
      </c>
      <c r="X119" s="12">
        <v>2.0033979E-2</v>
      </c>
      <c r="Y119" s="12">
        <v>2.0257408999999997E-2</v>
      </c>
      <c r="Z119" s="12">
        <v>2.0421411E-2</v>
      </c>
      <c r="AA119" s="12">
        <v>2.0574719499999998E-2</v>
      </c>
    </row>
    <row r="120" spans="1:27">
      <c r="A120" s="11" t="s">
        <v>29</v>
      </c>
      <c r="B120" s="11" t="s">
        <v>25</v>
      </c>
      <c r="C120" s="12">
        <v>88.617000000000004</v>
      </c>
      <c r="D120" s="12">
        <v>126.92599999999999</v>
      </c>
      <c r="E120" s="12">
        <v>170.24600000000001</v>
      </c>
      <c r="F120" s="12">
        <v>214.273</v>
      </c>
      <c r="G120" s="12">
        <v>262.03500000000003</v>
      </c>
      <c r="H120" s="12">
        <v>314.13299999999998</v>
      </c>
      <c r="I120" s="12">
        <v>396.51799999999997</v>
      </c>
      <c r="J120" s="12">
        <v>477.31200000000001</v>
      </c>
      <c r="K120" s="12">
        <v>565.26600000000008</v>
      </c>
      <c r="L120" s="12">
        <v>670.98399999999992</v>
      </c>
      <c r="M120" s="12">
        <v>790.05899999999997</v>
      </c>
      <c r="N120" s="12">
        <v>915.29600000000005</v>
      </c>
      <c r="O120" s="12">
        <v>1040.1590000000001</v>
      </c>
      <c r="P120" s="12">
        <v>1167.3420000000001</v>
      </c>
      <c r="Q120" s="12">
        <v>1287.018</v>
      </c>
      <c r="R120" s="12">
        <v>1406.9359999999999</v>
      </c>
      <c r="S120" s="12">
        <v>1492.7440000000001</v>
      </c>
      <c r="T120" s="12">
        <v>1574.2930000000001</v>
      </c>
      <c r="U120" s="12">
        <v>1645.8149999999998</v>
      </c>
      <c r="V120" s="12">
        <v>1722.1420000000001</v>
      </c>
      <c r="W120" s="12">
        <v>1798.645</v>
      </c>
      <c r="X120" s="12">
        <v>1879.6210000000001</v>
      </c>
      <c r="Y120" s="12">
        <v>1959.37</v>
      </c>
      <c r="Z120" s="12">
        <v>2043.489</v>
      </c>
      <c r="AA120" s="12">
        <v>2126.7269999999999</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3.2182896000000003E-3</v>
      </c>
      <c r="D123" s="12">
        <v>3.7816465999999998E-3</v>
      </c>
      <c r="E123" s="12">
        <v>4.6628110999999998E-3</v>
      </c>
      <c r="F123" s="12">
        <v>5.5788804999999993E-3</v>
      </c>
      <c r="G123" s="12">
        <v>6.7738707999999998E-3</v>
      </c>
      <c r="H123" s="12">
        <v>6.7943696E-3</v>
      </c>
      <c r="I123" s="12">
        <v>8.8367862000000002E-3</v>
      </c>
      <c r="J123" s="12">
        <v>1.2623710999999999E-2</v>
      </c>
      <c r="K123" s="12">
        <v>2.2293674999999999E-2</v>
      </c>
      <c r="L123" s="12">
        <v>2.9493933E-2</v>
      </c>
      <c r="M123" s="12">
        <v>2.9702073499999999E-2</v>
      </c>
      <c r="N123" s="12">
        <v>2.9823587999999998E-2</v>
      </c>
      <c r="O123" s="12">
        <v>3.0072001000000001E-2</v>
      </c>
      <c r="P123" s="12">
        <v>3.0397875000000001E-2</v>
      </c>
      <c r="Q123" s="12">
        <v>3.7355124000000003E-2</v>
      </c>
      <c r="R123" s="12">
        <v>3.7746977000000001E-2</v>
      </c>
      <c r="S123" s="12">
        <v>3.8182059000000004E-2</v>
      </c>
      <c r="T123" s="12">
        <v>3.8570984000000003E-2</v>
      </c>
      <c r="U123" s="12">
        <v>3.9078557999999999E-2</v>
      </c>
      <c r="V123" s="12">
        <v>3.9487605999999995E-2</v>
      </c>
      <c r="W123" s="12">
        <v>4.2043759E-2</v>
      </c>
      <c r="X123" s="12">
        <v>5.4371109000000001E-2</v>
      </c>
      <c r="Y123" s="12">
        <v>5.4124498E-2</v>
      </c>
      <c r="Z123" s="12">
        <v>5.4175703000000006E-2</v>
      </c>
      <c r="AA123" s="12">
        <v>6.1761367000000005E-2</v>
      </c>
    </row>
    <row r="124" spans="1:27">
      <c r="A124" s="11" t="s">
        <v>30</v>
      </c>
      <c r="B124" s="11" t="s">
        <v>14</v>
      </c>
      <c r="C124" s="12">
        <v>0</v>
      </c>
      <c r="D124" s="12">
        <v>0</v>
      </c>
      <c r="E124" s="12">
        <v>9.9756832E-3</v>
      </c>
      <c r="F124" s="12">
        <v>1.16118469E-2</v>
      </c>
      <c r="G124" s="12">
        <v>1.33404986E-2</v>
      </c>
      <c r="H124" s="12">
        <v>1.5372788599999999E-2</v>
      </c>
      <c r="I124" s="12">
        <v>2.4227681299999998E-2</v>
      </c>
      <c r="J124" s="12">
        <v>3.6069293000000002E-2</v>
      </c>
      <c r="K124" s="12">
        <v>83.826170152999993</v>
      </c>
      <c r="L124" s="12">
        <v>460.808009992</v>
      </c>
      <c r="M124" s="12">
        <v>460.80843319299998</v>
      </c>
      <c r="N124" s="12">
        <v>460.80905936599999</v>
      </c>
      <c r="O124" s="12">
        <v>606.1287567280001</v>
      </c>
      <c r="P124" s="12">
        <v>606.1290769295</v>
      </c>
      <c r="Q124" s="12">
        <v>768.91604900499999</v>
      </c>
      <c r="R124" s="12">
        <v>768.91630906499995</v>
      </c>
      <c r="S124" s="12">
        <v>768.91660150300004</v>
      </c>
      <c r="T124" s="12">
        <v>768.91672884299999</v>
      </c>
      <c r="U124" s="12">
        <v>768.91727277100006</v>
      </c>
      <c r="V124" s="12">
        <v>768.91759398300007</v>
      </c>
      <c r="W124" s="12">
        <v>768.917956774</v>
      </c>
      <c r="X124" s="12">
        <v>779.27492133500004</v>
      </c>
      <c r="Y124" s="12">
        <v>779.27509462600005</v>
      </c>
      <c r="Z124" s="12">
        <v>779.27536257899999</v>
      </c>
      <c r="AA124" s="12">
        <v>779.27602970999999</v>
      </c>
    </row>
    <row r="125" spans="1:27">
      <c r="A125" s="11" t="s">
        <v>30</v>
      </c>
      <c r="B125" s="11" t="s">
        <v>25</v>
      </c>
      <c r="C125" s="12">
        <v>6.4749999999999996</v>
      </c>
      <c r="D125" s="12">
        <v>13.056000000000001</v>
      </c>
      <c r="E125" s="12">
        <v>22.071000000000002</v>
      </c>
      <c r="F125" s="12">
        <v>33.045999999999999</v>
      </c>
      <c r="G125" s="12">
        <v>46.206000000000003</v>
      </c>
      <c r="H125" s="12">
        <v>61.677</v>
      </c>
      <c r="I125" s="12">
        <v>85.302999999999997</v>
      </c>
      <c r="J125" s="12">
        <v>104.66600000000001</v>
      </c>
      <c r="K125" s="12">
        <v>124.587</v>
      </c>
      <c r="L125" s="12">
        <v>148.98100000000002</v>
      </c>
      <c r="M125" s="12">
        <v>176.72399999999999</v>
      </c>
      <c r="N125" s="12">
        <v>207.33599999999998</v>
      </c>
      <c r="O125" s="12">
        <v>238.547</v>
      </c>
      <c r="P125" s="12">
        <v>270.935</v>
      </c>
      <c r="Q125" s="12">
        <v>302.02699999999999</v>
      </c>
      <c r="R125" s="12">
        <v>333.24099999999999</v>
      </c>
      <c r="S125" s="12">
        <v>355.97700000000003</v>
      </c>
      <c r="T125" s="12">
        <v>377.65600000000001</v>
      </c>
      <c r="U125" s="12">
        <v>396.46800000000002</v>
      </c>
      <c r="V125" s="12">
        <v>416.27</v>
      </c>
      <c r="W125" s="12">
        <v>435.67900000000003</v>
      </c>
      <c r="X125" s="12">
        <v>456.09899999999999</v>
      </c>
      <c r="Y125" s="12">
        <v>475.923</v>
      </c>
      <c r="Z125" s="12">
        <v>496.67399999999998</v>
      </c>
      <c r="AA125" s="12">
        <v>516.81399999999996</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19527.160599187613</v>
      </c>
      <c r="D130" s="12">
        <v>21586.579248381178</v>
      </c>
      <c r="E130" s="12">
        <v>23621.338896230638</v>
      </c>
      <c r="F130" s="12">
        <v>25500.158263838159</v>
      </c>
      <c r="G130" s="12">
        <v>27303.646786015579</v>
      </c>
      <c r="H130" s="12">
        <v>28839.985481580097</v>
      </c>
      <c r="I130" s="12">
        <v>30396.392292735993</v>
      </c>
      <c r="J130" s="12">
        <v>31972.793800128475</v>
      </c>
      <c r="K130" s="12">
        <v>33373.078449994078</v>
      </c>
      <c r="L130" s="12">
        <v>34802.572184537064</v>
      </c>
      <c r="M130" s="12">
        <v>36245.087406311279</v>
      </c>
      <c r="N130" s="12">
        <v>37638.041726875788</v>
      </c>
      <c r="O130" s="12">
        <v>38920.355450666102</v>
      </c>
      <c r="P130" s="12">
        <v>40080.909542063942</v>
      </c>
      <c r="Q130" s="12">
        <v>41185.538596499362</v>
      </c>
      <c r="R130" s="12">
        <v>42276.064623381113</v>
      </c>
      <c r="S130" s="12">
        <v>43358.833392198379</v>
      </c>
      <c r="T130" s="12">
        <v>44425.234127413372</v>
      </c>
      <c r="U130" s="12">
        <v>45472.11474972529</v>
      </c>
      <c r="V130" s="12">
        <v>46487.409443945697</v>
      </c>
      <c r="W130" s="12">
        <v>47501.64325711775</v>
      </c>
      <c r="X130" s="12">
        <v>48486.362398246732</v>
      </c>
      <c r="Y130" s="12">
        <v>49444.482807521032</v>
      </c>
      <c r="Z130" s="12">
        <v>50383.840570289758</v>
      </c>
      <c r="AA130" s="12">
        <v>51314.163425128463</v>
      </c>
    </row>
    <row r="131" spans="1:27" collapsed="1">
      <c r="A131" s="11" t="s">
        <v>18</v>
      </c>
      <c r="B131" s="11" t="s">
        <v>77</v>
      </c>
      <c r="C131" s="12">
        <v>718.44200000000001</v>
      </c>
      <c r="D131" s="12">
        <v>1532.7739999999999</v>
      </c>
      <c r="E131" s="12">
        <v>2363.9419999999996</v>
      </c>
      <c r="F131" s="12">
        <v>3138.8129999999996</v>
      </c>
      <c r="G131" s="12">
        <v>3799.6549999999997</v>
      </c>
      <c r="H131" s="12">
        <v>4362.9369999999999</v>
      </c>
      <c r="I131" s="12">
        <v>4766.2259999999997</v>
      </c>
      <c r="J131" s="12">
        <v>5452.8499999999995</v>
      </c>
      <c r="K131" s="12">
        <v>6404.2579999999998</v>
      </c>
      <c r="L131" s="12">
        <v>7275.4119999999994</v>
      </c>
      <c r="M131" s="12">
        <v>8208.6059999999998</v>
      </c>
      <c r="N131" s="12">
        <v>9365.7559999999994</v>
      </c>
      <c r="O131" s="12">
        <v>10518.285</v>
      </c>
      <c r="P131" s="12">
        <v>11616.744999999999</v>
      </c>
      <c r="Q131" s="12">
        <v>12616.001</v>
      </c>
      <c r="R131" s="12">
        <v>13522.413000000004</v>
      </c>
      <c r="S131" s="12">
        <v>14246.216</v>
      </c>
      <c r="T131" s="12">
        <v>14595.405000000002</v>
      </c>
      <c r="U131" s="12">
        <v>14782.715</v>
      </c>
      <c r="V131" s="12">
        <v>14854.807000000001</v>
      </c>
      <c r="W131" s="12">
        <v>14850.893999999998</v>
      </c>
      <c r="X131" s="12">
        <v>14858.858000000002</v>
      </c>
      <c r="Y131" s="12">
        <v>14816.816000000001</v>
      </c>
      <c r="Z131" s="12">
        <v>14786.691999999999</v>
      </c>
      <c r="AA131" s="12">
        <v>14709.851000000002</v>
      </c>
    </row>
    <row r="132" spans="1:27" collapsed="1">
      <c r="A132" s="11" t="s">
        <v>18</v>
      </c>
      <c r="B132" s="11" t="s">
        <v>78</v>
      </c>
      <c r="C132" s="12">
        <v>718.44200000000001</v>
      </c>
      <c r="D132" s="12">
        <v>1532.7739999999999</v>
      </c>
      <c r="E132" s="12">
        <v>2363.9419999999996</v>
      </c>
      <c r="F132" s="12">
        <v>3138.8129999999996</v>
      </c>
      <c r="G132" s="12">
        <v>3799.6549999999997</v>
      </c>
      <c r="H132" s="12">
        <v>4362.9369999999999</v>
      </c>
      <c r="I132" s="12">
        <v>4766.2259999999997</v>
      </c>
      <c r="J132" s="12">
        <v>5452.8499999999995</v>
      </c>
      <c r="K132" s="12">
        <v>6404.2579999999998</v>
      </c>
      <c r="L132" s="12">
        <v>7275.4119999999994</v>
      </c>
      <c r="M132" s="12">
        <v>8208.6059999999998</v>
      </c>
      <c r="N132" s="12">
        <v>9365.7559999999994</v>
      </c>
      <c r="O132" s="12">
        <v>10518.285</v>
      </c>
      <c r="P132" s="12">
        <v>11616.744999999999</v>
      </c>
      <c r="Q132" s="12">
        <v>12616.001</v>
      </c>
      <c r="R132" s="12">
        <v>13522.413000000004</v>
      </c>
      <c r="S132" s="12">
        <v>14246.216</v>
      </c>
      <c r="T132" s="12">
        <v>14595.405000000002</v>
      </c>
      <c r="U132" s="12">
        <v>14782.715</v>
      </c>
      <c r="V132" s="12">
        <v>14854.807000000001</v>
      </c>
      <c r="W132" s="12">
        <v>14850.893999999998</v>
      </c>
      <c r="X132" s="12">
        <v>14858.858000000002</v>
      </c>
      <c r="Y132" s="12">
        <v>14816.816000000001</v>
      </c>
      <c r="Z132" s="12">
        <v>14786.691999999999</v>
      </c>
      <c r="AA132" s="12">
        <v>14709.851000000002</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6365.9913670516999</v>
      </c>
      <c r="D135" s="27">
        <v>7032.2815357345007</v>
      </c>
      <c r="E135" s="27">
        <v>7661.8139282076208</v>
      </c>
      <c r="F135" s="27">
        <v>8241.1786062990195</v>
      </c>
      <c r="G135" s="27">
        <v>8791.5853657076204</v>
      </c>
      <c r="H135" s="27">
        <v>9326.1532554925707</v>
      </c>
      <c r="I135" s="27">
        <v>9870.5587541484801</v>
      </c>
      <c r="J135" s="27">
        <v>10422.10893291192</v>
      </c>
      <c r="K135" s="27">
        <v>10972.88979043881</v>
      </c>
      <c r="L135" s="27">
        <v>11531.483457777509</v>
      </c>
      <c r="M135" s="27">
        <v>12096.73358546569</v>
      </c>
      <c r="N135" s="27">
        <v>12647.22082000869</v>
      </c>
      <c r="O135" s="27">
        <v>13151.76173801945</v>
      </c>
      <c r="P135" s="27">
        <v>13609.375423503281</v>
      </c>
      <c r="Q135" s="27">
        <v>14035.339586137681</v>
      </c>
      <c r="R135" s="27">
        <v>14451.95750414847</v>
      </c>
      <c r="S135" s="27">
        <v>14855.198992051672</v>
      </c>
      <c r="T135" s="27">
        <v>15247.446264229091</v>
      </c>
      <c r="U135" s="27">
        <v>15637.26081933663</v>
      </c>
      <c r="V135" s="27">
        <v>16022.60308210551</v>
      </c>
      <c r="W135" s="27">
        <v>16407.259008180779</v>
      </c>
      <c r="X135" s="27">
        <v>16791.464862347369</v>
      </c>
      <c r="Y135" s="27">
        <v>17161.411566648509</v>
      </c>
      <c r="Z135" s="27">
        <v>17529.824383852738</v>
      </c>
      <c r="AA135" s="27">
        <v>17892.08972189045</v>
      </c>
    </row>
    <row r="136" spans="1:27">
      <c r="A136" s="11" t="s">
        <v>26</v>
      </c>
      <c r="B136" s="11" t="s">
        <v>77</v>
      </c>
      <c r="C136" s="12">
        <v>267.09699999999998</v>
      </c>
      <c r="D136" s="12">
        <v>551.87700000000007</v>
      </c>
      <c r="E136" s="12">
        <v>804.322</v>
      </c>
      <c r="F136" s="12">
        <v>1024.308</v>
      </c>
      <c r="G136" s="12">
        <v>1210.452</v>
      </c>
      <c r="H136" s="12">
        <v>1364.306</v>
      </c>
      <c r="I136" s="12">
        <v>1497.8260000000002</v>
      </c>
      <c r="J136" s="12">
        <v>1724.8410000000001</v>
      </c>
      <c r="K136" s="12">
        <v>2042.145</v>
      </c>
      <c r="L136" s="12">
        <v>2372.9799999999996</v>
      </c>
      <c r="M136" s="12">
        <v>2728.3529999999992</v>
      </c>
      <c r="N136" s="12">
        <v>3161.3959999999997</v>
      </c>
      <c r="O136" s="12">
        <v>3582.5970000000002</v>
      </c>
      <c r="P136" s="12">
        <v>3974.6349999999993</v>
      </c>
      <c r="Q136" s="12">
        <v>4331.67</v>
      </c>
      <c r="R136" s="12">
        <v>4638.5140000000019</v>
      </c>
      <c r="S136" s="12">
        <v>4887.0350000000008</v>
      </c>
      <c r="T136" s="12">
        <v>5003.3400000000011</v>
      </c>
      <c r="U136" s="12">
        <v>5060.8829999999998</v>
      </c>
      <c r="V136" s="12">
        <v>5077.6240000000007</v>
      </c>
      <c r="W136" s="12">
        <v>5077.9980000000005</v>
      </c>
      <c r="X136" s="12">
        <v>5080.4420000000009</v>
      </c>
      <c r="Y136" s="12">
        <v>5067.9909999999991</v>
      </c>
      <c r="Z136" s="12">
        <v>5058.1019999999999</v>
      </c>
      <c r="AA136" s="12">
        <v>5033.2700000000013</v>
      </c>
    </row>
    <row r="137" spans="1:27">
      <c r="A137" s="11" t="s">
        <v>26</v>
      </c>
      <c r="B137" s="11" t="s">
        <v>78</v>
      </c>
      <c r="C137" s="12">
        <v>267.09699999999998</v>
      </c>
      <c r="D137" s="12">
        <v>551.87700000000007</v>
      </c>
      <c r="E137" s="12">
        <v>804.322</v>
      </c>
      <c r="F137" s="12">
        <v>1024.308</v>
      </c>
      <c r="G137" s="12">
        <v>1210.452</v>
      </c>
      <c r="H137" s="12">
        <v>1364.306</v>
      </c>
      <c r="I137" s="12">
        <v>1497.8260000000002</v>
      </c>
      <c r="J137" s="12">
        <v>1724.8410000000001</v>
      </c>
      <c r="K137" s="12">
        <v>2042.145</v>
      </c>
      <c r="L137" s="12">
        <v>2372.9799999999996</v>
      </c>
      <c r="M137" s="12">
        <v>2728.3529999999992</v>
      </c>
      <c r="N137" s="12">
        <v>3161.3959999999997</v>
      </c>
      <c r="O137" s="12">
        <v>3582.5970000000002</v>
      </c>
      <c r="P137" s="12">
        <v>3974.6349999999993</v>
      </c>
      <c r="Q137" s="12">
        <v>4331.67</v>
      </c>
      <c r="R137" s="12">
        <v>4638.5140000000019</v>
      </c>
      <c r="S137" s="12">
        <v>4887.0350000000008</v>
      </c>
      <c r="T137" s="12">
        <v>5003.3400000000011</v>
      </c>
      <c r="U137" s="12">
        <v>5060.8829999999998</v>
      </c>
      <c r="V137" s="12">
        <v>5077.6240000000007</v>
      </c>
      <c r="W137" s="12">
        <v>5077.9980000000005</v>
      </c>
      <c r="X137" s="12">
        <v>5080.4420000000009</v>
      </c>
      <c r="Y137" s="12">
        <v>5067.9909999999991</v>
      </c>
      <c r="Z137" s="12">
        <v>5058.1019999999999</v>
      </c>
      <c r="AA137" s="12">
        <v>5033.2700000000013</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5858.7578019880466</v>
      </c>
      <c r="D140" s="27">
        <v>6450.5081198643893</v>
      </c>
      <c r="E140" s="27">
        <v>7064.4336252407302</v>
      </c>
      <c r="F140" s="27">
        <v>7604.5775257783698</v>
      </c>
      <c r="G140" s="27">
        <v>8118.0578483590107</v>
      </c>
      <c r="H140" s="27">
        <v>8643.4800990310505</v>
      </c>
      <c r="I140" s="27">
        <v>9183.9953470149194</v>
      </c>
      <c r="J140" s="27">
        <v>9734.7240284665404</v>
      </c>
      <c r="K140" s="27">
        <v>10179.40094446116</v>
      </c>
      <c r="L140" s="27">
        <v>10641.20845185363</v>
      </c>
      <c r="M140" s="27">
        <v>11106.35259432675</v>
      </c>
      <c r="N140" s="27">
        <v>11546.819004272989</v>
      </c>
      <c r="O140" s="27">
        <v>11952.565851047169</v>
      </c>
      <c r="P140" s="27">
        <v>12315.341917579461</v>
      </c>
      <c r="Q140" s="27">
        <v>12666.651188412721</v>
      </c>
      <c r="R140" s="27">
        <v>13013.38938733748</v>
      </c>
      <c r="S140" s="27">
        <v>13358.33877107411</v>
      </c>
      <c r="T140" s="27">
        <v>13694.079649434259</v>
      </c>
      <c r="U140" s="27">
        <v>14020.42775360099</v>
      </c>
      <c r="V140" s="27">
        <v>14328.22570924609</v>
      </c>
      <c r="W140" s="27">
        <v>14632.319419595558</v>
      </c>
      <c r="X140" s="27">
        <v>14910.92590010632</v>
      </c>
      <c r="Y140" s="27">
        <v>15183.641640025719</v>
      </c>
      <c r="Z140" s="27">
        <v>15444.46483962248</v>
      </c>
      <c r="AA140" s="27">
        <v>15704.644176988</v>
      </c>
    </row>
    <row r="141" spans="1:27">
      <c r="A141" s="11" t="s">
        <v>27</v>
      </c>
      <c r="B141" s="11" t="s">
        <v>77</v>
      </c>
      <c r="C141" s="12">
        <v>167.63199999999998</v>
      </c>
      <c r="D141" s="12">
        <v>394.57299999999998</v>
      </c>
      <c r="E141" s="12">
        <v>630.91099999999994</v>
      </c>
      <c r="F141" s="12">
        <v>861.1690000000001</v>
      </c>
      <c r="G141" s="12">
        <v>1044.5999999999999</v>
      </c>
      <c r="H141" s="12">
        <v>1202.9009999999998</v>
      </c>
      <c r="I141" s="12">
        <v>1345.9849999999997</v>
      </c>
      <c r="J141" s="12">
        <v>1584.4370000000004</v>
      </c>
      <c r="K141" s="12">
        <v>1898.5049999999999</v>
      </c>
      <c r="L141" s="12">
        <v>2160.37</v>
      </c>
      <c r="M141" s="12">
        <v>2444.3399999999997</v>
      </c>
      <c r="N141" s="12">
        <v>2791.5270000000005</v>
      </c>
      <c r="O141" s="12">
        <v>3133.6959999999999</v>
      </c>
      <c r="P141" s="12">
        <v>3465.1140000000005</v>
      </c>
      <c r="Q141" s="12">
        <v>3761.0080000000007</v>
      </c>
      <c r="R141" s="12">
        <v>4025.8090000000002</v>
      </c>
      <c r="S141" s="12">
        <v>4247.8820000000005</v>
      </c>
      <c r="T141" s="12">
        <v>4350.5150000000003</v>
      </c>
      <c r="U141" s="12">
        <v>4399.7440000000006</v>
      </c>
      <c r="V141" s="12">
        <v>4410.491</v>
      </c>
      <c r="W141" s="12">
        <v>4406.2350000000006</v>
      </c>
      <c r="X141" s="12">
        <v>4406.755000000001</v>
      </c>
      <c r="Y141" s="12">
        <v>4388.9480000000012</v>
      </c>
      <c r="Z141" s="12">
        <v>4375.9829999999993</v>
      </c>
      <c r="AA141" s="12">
        <v>4347.2200000000012</v>
      </c>
    </row>
    <row r="142" spans="1:27">
      <c r="A142" s="11" t="s">
        <v>27</v>
      </c>
      <c r="B142" s="11" t="s">
        <v>78</v>
      </c>
      <c r="C142" s="12">
        <v>167.63199999999998</v>
      </c>
      <c r="D142" s="12">
        <v>394.57299999999998</v>
      </c>
      <c r="E142" s="12">
        <v>630.91099999999994</v>
      </c>
      <c r="F142" s="12">
        <v>861.1690000000001</v>
      </c>
      <c r="G142" s="12">
        <v>1044.5999999999999</v>
      </c>
      <c r="H142" s="12">
        <v>1202.9009999999998</v>
      </c>
      <c r="I142" s="12">
        <v>1345.9849999999997</v>
      </c>
      <c r="J142" s="12">
        <v>1584.4370000000004</v>
      </c>
      <c r="K142" s="12">
        <v>1898.5049999999999</v>
      </c>
      <c r="L142" s="12">
        <v>2160.37</v>
      </c>
      <c r="M142" s="12">
        <v>2444.3399999999997</v>
      </c>
      <c r="N142" s="12">
        <v>2791.5270000000005</v>
      </c>
      <c r="O142" s="12">
        <v>3133.6959999999999</v>
      </c>
      <c r="P142" s="12">
        <v>3465.1140000000005</v>
      </c>
      <c r="Q142" s="12">
        <v>3761.0080000000007</v>
      </c>
      <c r="R142" s="12">
        <v>4025.8090000000002</v>
      </c>
      <c r="S142" s="12">
        <v>4247.8820000000005</v>
      </c>
      <c r="T142" s="12">
        <v>4350.5150000000003</v>
      </c>
      <c r="U142" s="12">
        <v>4399.7440000000006</v>
      </c>
      <c r="V142" s="12">
        <v>4410.491</v>
      </c>
      <c r="W142" s="12">
        <v>4406.2350000000006</v>
      </c>
      <c r="X142" s="12">
        <v>4406.755000000001</v>
      </c>
      <c r="Y142" s="12">
        <v>4388.9480000000012</v>
      </c>
      <c r="Z142" s="12">
        <v>4375.9829999999993</v>
      </c>
      <c r="AA142" s="12">
        <v>4347.2200000000012</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4586.7470004030274</v>
      </c>
      <c r="D145" s="27">
        <v>5166.5511254030362</v>
      </c>
      <c r="E145" s="27">
        <v>5744.2081435482005</v>
      </c>
      <c r="F145" s="27">
        <v>6316.9829607524898</v>
      </c>
      <c r="G145" s="27">
        <v>6882.5233713707694</v>
      </c>
      <c r="H145" s="27">
        <v>7188.3628310481899</v>
      </c>
      <c r="I145" s="27">
        <v>7488.1157268815205</v>
      </c>
      <c r="J145" s="27">
        <v>7789.9643438170096</v>
      </c>
      <c r="K145" s="27">
        <v>8023.7358411288405</v>
      </c>
      <c r="L145" s="27">
        <v>8261.6224748653894</v>
      </c>
      <c r="M145" s="27">
        <v>8502.9410830643192</v>
      </c>
      <c r="N145" s="27">
        <v>8740.4917356180904</v>
      </c>
      <c r="O145" s="27">
        <v>8961.0062188170195</v>
      </c>
      <c r="P145" s="27">
        <v>9163.0984150535696</v>
      </c>
      <c r="Q145" s="27">
        <v>9359.1610172041092</v>
      </c>
      <c r="R145" s="27">
        <v>9558.6531401879693</v>
      </c>
      <c r="S145" s="27">
        <v>9769.5913223116295</v>
      </c>
      <c r="T145" s="27">
        <v>9985.5715622309908</v>
      </c>
      <c r="U145" s="27">
        <v>10198.04245268798</v>
      </c>
      <c r="V145" s="27">
        <v>10403.71193857507</v>
      </c>
      <c r="W145" s="27">
        <v>10612.02054744604</v>
      </c>
      <c r="X145" s="27">
        <v>10817.659429838521</v>
      </c>
      <c r="Y145" s="27">
        <v>11020.428829032069</v>
      </c>
      <c r="Z145" s="27">
        <v>11221.927945295511</v>
      </c>
      <c r="AA145" s="27">
        <v>11424.18011465034</v>
      </c>
    </row>
    <row r="146" spans="1:27">
      <c r="A146" s="11" t="s">
        <v>28</v>
      </c>
      <c r="B146" s="11" t="s">
        <v>77</v>
      </c>
      <c r="C146" s="12">
        <v>119.82000000000001</v>
      </c>
      <c r="D146" s="12">
        <v>332.36600000000004</v>
      </c>
      <c r="E146" s="12">
        <v>592.89299999999992</v>
      </c>
      <c r="F146" s="12">
        <v>841.02199999999993</v>
      </c>
      <c r="G146" s="12">
        <v>1068.623</v>
      </c>
      <c r="H146" s="12">
        <v>1263.973</v>
      </c>
      <c r="I146" s="12">
        <v>1337.973</v>
      </c>
      <c r="J146" s="12">
        <v>1465.9969999999998</v>
      </c>
      <c r="K146" s="12">
        <v>1677.258</v>
      </c>
      <c r="L146" s="12">
        <v>1844.1930000000002</v>
      </c>
      <c r="M146" s="12">
        <v>2011.6679999999999</v>
      </c>
      <c r="N146" s="12">
        <v>2249.2469999999998</v>
      </c>
      <c r="O146" s="12">
        <v>2505.0829999999996</v>
      </c>
      <c r="P146" s="12">
        <v>2754.9570000000003</v>
      </c>
      <c r="Q146" s="12">
        <v>2990.1659999999997</v>
      </c>
      <c r="R146" s="12">
        <v>3229.36</v>
      </c>
      <c r="S146" s="12">
        <v>3404.1</v>
      </c>
      <c r="T146" s="12">
        <v>3500.9479999999999</v>
      </c>
      <c r="U146" s="12">
        <v>3565.6019999999994</v>
      </c>
      <c r="V146" s="12">
        <v>3605.174</v>
      </c>
      <c r="W146" s="12">
        <v>3604.6750000000002</v>
      </c>
      <c r="X146" s="12">
        <v>3607.4979999999996</v>
      </c>
      <c r="Y146" s="12">
        <v>3598.4210000000003</v>
      </c>
      <c r="Z146" s="12">
        <v>3592.6409999999996</v>
      </c>
      <c r="AA146" s="12">
        <v>3576.0250000000005</v>
      </c>
    </row>
    <row r="147" spans="1:27">
      <c r="A147" s="11" t="s">
        <v>28</v>
      </c>
      <c r="B147" s="11" t="s">
        <v>78</v>
      </c>
      <c r="C147" s="12">
        <v>119.82000000000001</v>
      </c>
      <c r="D147" s="12">
        <v>332.36600000000004</v>
      </c>
      <c r="E147" s="12">
        <v>592.89299999999992</v>
      </c>
      <c r="F147" s="12">
        <v>841.02199999999993</v>
      </c>
      <c r="G147" s="12">
        <v>1068.623</v>
      </c>
      <c r="H147" s="12">
        <v>1263.973</v>
      </c>
      <c r="I147" s="12">
        <v>1337.973</v>
      </c>
      <c r="J147" s="12">
        <v>1465.9969999999998</v>
      </c>
      <c r="K147" s="12">
        <v>1677.258</v>
      </c>
      <c r="L147" s="12">
        <v>1844.1930000000002</v>
      </c>
      <c r="M147" s="12">
        <v>2011.6679999999999</v>
      </c>
      <c r="N147" s="12">
        <v>2249.2469999999998</v>
      </c>
      <c r="O147" s="12">
        <v>2505.0829999999996</v>
      </c>
      <c r="P147" s="12">
        <v>2754.9570000000003</v>
      </c>
      <c r="Q147" s="12">
        <v>2990.1659999999997</v>
      </c>
      <c r="R147" s="12">
        <v>3229.36</v>
      </c>
      <c r="S147" s="12">
        <v>3404.1</v>
      </c>
      <c r="T147" s="12">
        <v>3500.9479999999999</v>
      </c>
      <c r="U147" s="12">
        <v>3565.6019999999994</v>
      </c>
      <c r="V147" s="12">
        <v>3605.174</v>
      </c>
      <c r="W147" s="12">
        <v>3604.6750000000002</v>
      </c>
      <c r="X147" s="12">
        <v>3607.4979999999996</v>
      </c>
      <c r="Y147" s="12">
        <v>3598.4210000000003</v>
      </c>
      <c r="Z147" s="12">
        <v>3592.6409999999996</v>
      </c>
      <c r="AA147" s="12">
        <v>3576.0250000000005</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2410.7875749834711</v>
      </c>
      <c r="D150" s="27">
        <v>2593.4485810318656</v>
      </c>
      <c r="E150" s="27">
        <v>2768.1660306286358</v>
      </c>
      <c r="F150" s="27">
        <v>2919.2049929942282</v>
      </c>
      <c r="G150" s="27">
        <v>3059.7353491770264</v>
      </c>
      <c r="H150" s="27">
        <v>3197.2401603329408</v>
      </c>
      <c r="I150" s="27">
        <v>3335.869634123258</v>
      </c>
      <c r="J150" s="27">
        <v>3474.7660010587388</v>
      </c>
      <c r="K150" s="27">
        <v>3615.2875904404609</v>
      </c>
      <c r="L150" s="27">
        <v>3755.6698323759447</v>
      </c>
      <c r="M150" s="27">
        <v>3895.7764607361628</v>
      </c>
      <c r="N150" s="27">
        <v>4030.7080749834699</v>
      </c>
      <c r="O150" s="27">
        <v>4154.7082880211001</v>
      </c>
      <c r="P150" s="27">
        <v>4265.8958518651907</v>
      </c>
      <c r="Q150" s="27">
        <v>4369.7457651716504</v>
      </c>
      <c r="R150" s="27">
        <v>4469.5901623490599</v>
      </c>
      <c r="S150" s="27">
        <v>4564.9030561662703</v>
      </c>
      <c r="T150" s="27">
        <v>4658.7281274028301</v>
      </c>
      <c r="U150" s="27">
        <v>4748.6360104673504</v>
      </c>
      <c r="V150" s="27">
        <v>4836.7159896340099</v>
      </c>
      <c r="W150" s="27">
        <v>4925.13221006412</v>
      </c>
      <c r="X150" s="27">
        <v>5012.5276085856294</v>
      </c>
      <c r="Y150" s="27">
        <v>5097.5802907092802</v>
      </c>
      <c r="Z150" s="27">
        <v>5179.31191033293</v>
      </c>
      <c r="AA150" s="27">
        <v>5258.7618471608903</v>
      </c>
    </row>
    <row r="151" spans="1:27">
      <c r="A151" s="11" t="s">
        <v>29</v>
      </c>
      <c r="B151" s="11" t="s">
        <v>77</v>
      </c>
      <c r="C151" s="12">
        <v>139.89000000000001</v>
      </c>
      <c r="D151" s="12">
        <v>212.58100000000002</v>
      </c>
      <c r="E151" s="12">
        <v>276.14400000000001</v>
      </c>
      <c r="F151" s="12">
        <v>335.75400000000002</v>
      </c>
      <c r="G151" s="12">
        <v>385.71199999999999</v>
      </c>
      <c r="H151" s="12">
        <v>430.43699999999995</v>
      </c>
      <c r="I151" s="12">
        <v>473.61899999999997</v>
      </c>
      <c r="J151" s="12">
        <v>550.52099999999996</v>
      </c>
      <c r="K151" s="12">
        <v>637.23300000000006</v>
      </c>
      <c r="L151" s="12">
        <v>727.39999999999986</v>
      </c>
      <c r="M151" s="12">
        <v>829.16200000000003</v>
      </c>
      <c r="N151" s="12">
        <v>941.16499999999996</v>
      </c>
      <c r="O151" s="12">
        <v>1047.02</v>
      </c>
      <c r="P151" s="12">
        <v>1145.7469999999998</v>
      </c>
      <c r="Q151" s="12">
        <v>1232.7439999999997</v>
      </c>
      <c r="R151" s="12">
        <v>1306.8890000000001</v>
      </c>
      <c r="S151" s="12">
        <v>1367.354</v>
      </c>
      <c r="T151" s="12">
        <v>1391.8330000000001</v>
      </c>
      <c r="U151" s="12">
        <v>1402.348</v>
      </c>
      <c r="V151" s="12">
        <v>1404.4880000000001</v>
      </c>
      <c r="W151" s="12">
        <v>1403.3189999999997</v>
      </c>
      <c r="X151" s="12">
        <v>1403.71</v>
      </c>
      <c r="Y151" s="12">
        <v>1400.4919999999997</v>
      </c>
      <c r="Z151" s="12">
        <v>1398.4079999999999</v>
      </c>
      <c r="AA151" s="12">
        <v>1392.5499999999997</v>
      </c>
    </row>
    <row r="152" spans="1:27">
      <c r="A152" s="11" t="s">
        <v>29</v>
      </c>
      <c r="B152" s="11" t="s">
        <v>78</v>
      </c>
      <c r="C152" s="12">
        <v>139.89000000000001</v>
      </c>
      <c r="D152" s="12">
        <v>212.58100000000002</v>
      </c>
      <c r="E152" s="12">
        <v>276.14400000000001</v>
      </c>
      <c r="F152" s="12">
        <v>335.75400000000002</v>
      </c>
      <c r="G152" s="12">
        <v>385.71199999999999</v>
      </c>
      <c r="H152" s="12">
        <v>430.43699999999995</v>
      </c>
      <c r="I152" s="12">
        <v>473.61899999999997</v>
      </c>
      <c r="J152" s="12">
        <v>550.52099999999996</v>
      </c>
      <c r="K152" s="12">
        <v>637.23300000000006</v>
      </c>
      <c r="L152" s="12">
        <v>727.39999999999986</v>
      </c>
      <c r="M152" s="12">
        <v>829.16200000000003</v>
      </c>
      <c r="N152" s="12">
        <v>941.16499999999996</v>
      </c>
      <c r="O152" s="12">
        <v>1047.02</v>
      </c>
      <c r="P152" s="12">
        <v>1145.7469999999998</v>
      </c>
      <c r="Q152" s="12">
        <v>1232.7439999999997</v>
      </c>
      <c r="R152" s="12">
        <v>1306.8890000000001</v>
      </c>
      <c r="S152" s="12">
        <v>1367.354</v>
      </c>
      <c r="T152" s="12">
        <v>1391.8330000000001</v>
      </c>
      <c r="U152" s="12">
        <v>1402.348</v>
      </c>
      <c r="V152" s="12">
        <v>1404.4880000000001</v>
      </c>
      <c r="W152" s="12">
        <v>1403.3189999999997</v>
      </c>
      <c r="X152" s="12">
        <v>1403.71</v>
      </c>
      <c r="Y152" s="12">
        <v>1400.4919999999997</v>
      </c>
      <c r="Z152" s="12">
        <v>1398.4079999999999</v>
      </c>
      <c r="AA152" s="12">
        <v>1392.5499999999997</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304.87685476136488</v>
      </c>
      <c r="D155" s="27">
        <v>343.7898863473863</v>
      </c>
      <c r="E155" s="27">
        <v>382.71716860545104</v>
      </c>
      <c r="F155" s="27">
        <v>418.21417801405329</v>
      </c>
      <c r="G155" s="27">
        <v>451.74485140115047</v>
      </c>
      <c r="H155" s="27">
        <v>484.74913567534361</v>
      </c>
      <c r="I155" s="27">
        <v>517.85283056781657</v>
      </c>
      <c r="J155" s="27">
        <v>551.23049387426897</v>
      </c>
      <c r="K155" s="27">
        <v>581.76428352480593</v>
      </c>
      <c r="L155" s="27">
        <v>612.58796766459102</v>
      </c>
      <c r="M155" s="27">
        <v>643.28368271835393</v>
      </c>
      <c r="N155" s="27">
        <v>672.80209199254796</v>
      </c>
      <c r="O155" s="27">
        <v>700.31335476136496</v>
      </c>
      <c r="P155" s="27">
        <v>727.19793406244105</v>
      </c>
      <c r="Q155" s="27">
        <v>754.64103957319298</v>
      </c>
      <c r="R155" s="27">
        <v>782.47442935813899</v>
      </c>
      <c r="S155" s="27">
        <v>810.80125059469901</v>
      </c>
      <c r="T155" s="27">
        <v>839.40852411620392</v>
      </c>
      <c r="U155" s="27">
        <v>867.74771363233299</v>
      </c>
      <c r="V155" s="27">
        <v>896.15272438502097</v>
      </c>
      <c r="W155" s="27">
        <v>924.912071831258</v>
      </c>
      <c r="X155" s="27">
        <v>953.78459736889192</v>
      </c>
      <c r="Y155" s="27">
        <v>981.42048110545102</v>
      </c>
      <c r="Z155" s="27">
        <v>1008.311491186096</v>
      </c>
      <c r="AA155" s="27">
        <v>1034.4875644387839</v>
      </c>
    </row>
    <row r="156" spans="1:27">
      <c r="A156" s="11" t="s">
        <v>30</v>
      </c>
      <c r="B156" s="11" t="s">
        <v>77</v>
      </c>
      <c r="C156" s="12">
        <v>24.003000000000004</v>
      </c>
      <c r="D156" s="12">
        <v>41.377000000000002</v>
      </c>
      <c r="E156" s="12">
        <v>59.671999999999997</v>
      </c>
      <c r="F156" s="12">
        <v>76.56</v>
      </c>
      <c r="G156" s="12">
        <v>90.268000000000001</v>
      </c>
      <c r="H156" s="12">
        <v>101.32000000000001</v>
      </c>
      <c r="I156" s="12">
        <v>110.82300000000001</v>
      </c>
      <c r="J156" s="12">
        <v>127.054</v>
      </c>
      <c r="K156" s="12">
        <v>149.11699999999996</v>
      </c>
      <c r="L156" s="12">
        <v>170.46899999999999</v>
      </c>
      <c r="M156" s="12">
        <v>195.083</v>
      </c>
      <c r="N156" s="12">
        <v>222.42100000000005</v>
      </c>
      <c r="O156" s="12">
        <v>249.88899999999998</v>
      </c>
      <c r="P156" s="12">
        <v>276.29200000000003</v>
      </c>
      <c r="Q156" s="12">
        <v>300.41299999999995</v>
      </c>
      <c r="R156" s="12">
        <v>321.84100000000007</v>
      </c>
      <c r="S156" s="12">
        <v>339.84500000000003</v>
      </c>
      <c r="T156" s="12">
        <v>348.76899999999995</v>
      </c>
      <c r="U156" s="12">
        <v>354.13799999999998</v>
      </c>
      <c r="V156" s="12">
        <v>357.02999999999992</v>
      </c>
      <c r="W156" s="12">
        <v>358.66700000000003</v>
      </c>
      <c r="X156" s="12">
        <v>360.45300000000003</v>
      </c>
      <c r="Y156" s="12">
        <v>360.96400000000011</v>
      </c>
      <c r="Z156" s="12">
        <v>361.55799999999999</v>
      </c>
      <c r="AA156" s="12">
        <v>360.78600000000006</v>
      </c>
    </row>
    <row r="157" spans="1:27">
      <c r="A157" s="11" t="s">
        <v>30</v>
      </c>
      <c r="B157" s="11" t="s">
        <v>78</v>
      </c>
      <c r="C157" s="12">
        <v>24.003000000000004</v>
      </c>
      <c r="D157" s="12">
        <v>41.377000000000002</v>
      </c>
      <c r="E157" s="12">
        <v>59.671999999999997</v>
      </c>
      <c r="F157" s="12">
        <v>76.56</v>
      </c>
      <c r="G157" s="12">
        <v>90.268000000000001</v>
      </c>
      <c r="H157" s="12">
        <v>101.32000000000001</v>
      </c>
      <c r="I157" s="12">
        <v>110.82300000000001</v>
      </c>
      <c r="J157" s="12">
        <v>127.054</v>
      </c>
      <c r="K157" s="12">
        <v>149.11699999999996</v>
      </c>
      <c r="L157" s="12">
        <v>170.46899999999999</v>
      </c>
      <c r="M157" s="12">
        <v>195.083</v>
      </c>
      <c r="N157" s="12">
        <v>222.42100000000005</v>
      </c>
      <c r="O157" s="12">
        <v>249.88899999999998</v>
      </c>
      <c r="P157" s="12">
        <v>276.29200000000003</v>
      </c>
      <c r="Q157" s="12">
        <v>300.41299999999995</v>
      </c>
      <c r="R157" s="12">
        <v>321.84100000000007</v>
      </c>
      <c r="S157" s="12">
        <v>339.84500000000003</v>
      </c>
      <c r="T157" s="12">
        <v>348.76899999999995</v>
      </c>
      <c r="U157" s="12">
        <v>354.13799999999998</v>
      </c>
      <c r="V157" s="12">
        <v>357.02999999999992</v>
      </c>
      <c r="W157" s="12">
        <v>358.66700000000003</v>
      </c>
      <c r="X157" s="12">
        <v>360.45300000000003</v>
      </c>
      <c r="Y157" s="12">
        <v>360.96400000000011</v>
      </c>
      <c r="Z157" s="12">
        <v>361.55799999999999</v>
      </c>
      <c r="AA157" s="12">
        <v>360.78600000000006</v>
      </c>
    </row>
  </sheetData>
  <sheetProtection algorithmName="SHA-512" hashValue="EvIMpRt6PN84vicyDIhHl4R7cGP45BPuf7YG2TC6ao7jU5UOmy4O467eSsKmE48kSJOu2umQp2mfjE6ZvHjV+w==" saltValue="XJ2OLed69+suo2uLHt2j4Q=="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7" tint="0.39997558519241921"/>
  </sheetPr>
  <dimension ref="A1:AA127"/>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134</v>
      </c>
      <c r="B1" s="8"/>
      <c r="C1" s="8"/>
      <c r="D1" s="8"/>
      <c r="E1" s="8"/>
      <c r="F1" s="8"/>
      <c r="G1" s="8"/>
      <c r="H1" s="8"/>
      <c r="I1" s="8"/>
      <c r="J1" s="8"/>
      <c r="K1" s="8"/>
      <c r="L1" s="8"/>
      <c r="M1" s="8"/>
      <c r="N1" s="8"/>
      <c r="O1" s="8"/>
      <c r="P1" s="8"/>
      <c r="Q1" s="8"/>
      <c r="R1" s="8"/>
      <c r="S1" s="8"/>
      <c r="T1" s="8"/>
      <c r="U1" s="8"/>
      <c r="V1" s="8"/>
      <c r="W1" s="8"/>
      <c r="X1" s="8"/>
      <c r="Y1" s="8"/>
      <c r="Z1" s="8"/>
      <c r="AA1" s="8"/>
    </row>
    <row r="2" spans="1:27">
      <c r="A2" s="10" t="s">
        <v>19</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310674.03749999998</v>
      </c>
      <c r="D6" s="12">
        <v>293245.18350000004</v>
      </c>
      <c r="E6" s="12">
        <v>225447.11696606001</v>
      </c>
      <c r="F6" s="12">
        <v>198515.62413345999</v>
      </c>
      <c r="G6" s="12">
        <v>164667.76951430499</v>
      </c>
      <c r="H6" s="12">
        <v>142860.13873363999</v>
      </c>
      <c r="I6" s="12">
        <v>112156.161577505</v>
      </c>
      <c r="J6" s="12">
        <v>96949.942221417004</v>
      </c>
      <c r="K6" s="12">
        <v>86999.564792154997</v>
      </c>
      <c r="L6" s="12">
        <v>75252.020491870993</v>
      </c>
      <c r="M6" s="12">
        <v>52397.856880049992</v>
      </c>
      <c r="N6" s="12">
        <v>50194.817681181012</v>
      </c>
      <c r="O6" s="12">
        <v>36758.908992270997</v>
      </c>
      <c r="P6" s="12">
        <v>33163.426756276007</v>
      </c>
      <c r="Q6" s="12">
        <v>30466.593216363999</v>
      </c>
      <c r="R6" s="12">
        <v>16866.335655785999</v>
      </c>
      <c r="S6" s="12">
        <v>16460.195592870001</v>
      </c>
      <c r="T6" s="12">
        <v>0.36791072599999997</v>
      </c>
      <c r="U6" s="12">
        <v>0.31793193600000008</v>
      </c>
      <c r="V6" s="12">
        <v>0.26033362100000002</v>
      </c>
      <c r="W6" s="12">
        <v>0.23308299400000002</v>
      </c>
      <c r="X6" s="12">
        <v>8.5717461999999994E-2</v>
      </c>
      <c r="Y6" s="12">
        <v>6.66149085E-2</v>
      </c>
      <c r="Z6" s="12">
        <v>5.4173083000000004E-2</v>
      </c>
      <c r="AA6" s="12">
        <v>3.8677580999999996E-2</v>
      </c>
    </row>
    <row r="7" spans="1:27">
      <c r="A7" s="11" t="s">
        <v>18</v>
      </c>
      <c r="B7" s="11" t="s">
        <v>11</v>
      </c>
      <c r="C7" s="12">
        <v>100159.549</v>
      </c>
      <c r="D7" s="12">
        <v>87251.563999999998</v>
      </c>
      <c r="E7" s="12">
        <v>60376.748616656005</v>
      </c>
      <c r="F7" s="12">
        <v>53357.911448415005</v>
      </c>
      <c r="G7" s="12">
        <v>41907.877478919996</v>
      </c>
      <c r="H7" s="12">
        <v>32833.880919999996</v>
      </c>
      <c r="I7" s="12">
        <v>22441.579870719997</v>
      </c>
      <c r="J7" s="12">
        <v>19307.550419619998</v>
      </c>
      <c r="K7" s="12">
        <v>0.20924042700000001</v>
      </c>
      <c r="L7" s="12">
        <v>0.20293418200000002</v>
      </c>
      <c r="M7" s="12">
        <v>0.195223125</v>
      </c>
      <c r="N7" s="12">
        <v>0.19006772400000002</v>
      </c>
      <c r="O7" s="12">
        <v>0.16483848200000001</v>
      </c>
      <c r="P7" s="12">
        <v>0.142255306</v>
      </c>
      <c r="Q7" s="12">
        <v>0.13920059600000001</v>
      </c>
      <c r="R7" s="12">
        <v>0.108256591</v>
      </c>
      <c r="S7" s="12">
        <v>9.8963016000000001E-2</v>
      </c>
      <c r="T7" s="12">
        <v>9.280458200000001E-2</v>
      </c>
      <c r="U7" s="12">
        <v>8.6285897999999986E-2</v>
      </c>
      <c r="V7" s="12">
        <v>8.1290171999999994E-2</v>
      </c>
      <c r="W7" s="12">
        <v>7.6662211999999993E-2</v>
      </c>
      <c r="X7" s="12">
        <v>6.3666136900000003E-2</v>
      </c>
      <c r="Y7" s="12">
        <v>1.1783799999999999E-2</v>
      </c>
      <c r="Z7" s="12">
        <v>1.5822419599999998E-2</v>
      </c>
      <c r="AA7" s="12">
        <v>0</v>
      </c>
    </row>
    <row r="8" spans="1:27">
      <c r="A8" s="11" t="s">
        <v>18</v>
      </c>
      <c r="B8" s="11" t="s">
        <v>8</v>
      </c>
      <c r="C8" s="12">
        <v>13617.138192999999</v>
      </c>
      <c r="D8" s="12">
        <v>11464.519670962</v>
      </c>
      <c r="E8" s="12">
        <v>24542.483469371004</v>
      </c>
      <c r="F8" s="12">
        <v>21362.976603397001</v>
      </c>
      <c r="G8" s="12">
        <v>21434.371068308999</v>
      </c>
      <c r="H8" s="12">
        <v>19929.755510188003</v>
      </c>
      <c r="I8" s="12">
        <v>24199.703235562996</v>
      </c>
      <c r="J8" s="12">
        <v>23160.447084971998</v>
      </c>
      <c r="K8" s="12">
        <v>24427.856821122503</v>
      </c>
      <c r="L8" s="12">
        <v>20616.048057976997</v>
      </c>
      <c r="M8" s="12">
        <v>26886.664984368002</v>
      </c>
      <c r="N8" s="12">
        <v>28672.938126558503</v>
      </c>
      <c r="O8" s="12">
        <v>21249.651853436495</v>
      </c>
      <c r="P8" s="12">
        <v>18438.262222359001</v>
      </c>
      <c r="Q8" s="12">
        <v>12988.201986833001</v>
      </c>
      <c r="R8" s="12">
        <v>16336.50461709</v>
      </c>
      <c r="S8" s="12">
        <v>12661.5603721594</v>
      </c>
      <c r="T8" s="12">
        <v>13343.542120846603</v>
      </c>
      <c r="U8" s="12">
        <v>11535.0849068933</v>
      </c>
      <c r="V8" s="12">
        <v>12402.434339251298</v>
      </c>
      <c r="W8" s="12">
        <v>8688.7405018804984</v>
      </c>
      <c r="X8" s="12">
        <v>6895.8887207431981</v>
      </c>
      <c r="Y8" s="12">
        <v>3321.9661794724002</v>
      </c>
      <c r="Z8" s="12">
        <v>2076.1044220240001</v>
      </c>
      <c r="AA8" s="12">
        <v>1941.5343412855002</v>
      </c>
    </row>
    <row r="9" spans="1:27">
      <c r="A9" s="11" t="s">
        <v>18</v>
      </c>
      <c r="B9" s="11" t="s">
        <v>12</v>
      </c>
      <c r="C9" s="12">
        <v>229.24368900000002</v>
      </c>
      <c r="D9" s="12">
        <v>260.66057699999999</v>
      </c>
      <c r="E9" s="12">
        <v>793.99605999999994</v>
      </c>
      <c r="F9" s="12">
        <v>445.13481999999999</v>
      </c>
      <c r="G9" s="12">
        <v>480.75644999999997</v>
      </c>
      <c r="H9" s="12">
        <v>902.35509000000002</v>
      </c>
      <c r="I9" s="12">
        <v>322.65498000000002</v>
      </c>
      <c r="J9" s="12">
        <v>1366.12806</v>
      </c>
      <c r="K9" s="12">
        <v>815.67966000000001</v>
      </c>
      <c r="L9" s="12">
        <v>616.43852000000004</v>
      </c>
      <c r="M9" s="12">
        <v>593.54560000000004</v>
      </c>
      <c r="N9" s="12">
        <v>1347.8243499999999</v>
      </c>
      <c r="O9" s="12">
        <v>366.04378000000003</v>
      </c>
      <c r="P9" s="12">
        <v>464.25799999999998</v>
      </c>
      <c r="Q9" s="12">
        <v>547.15025000000003</v>
      </c>
      <c r="R9" s="12">
        <v>645.25669999999991</v>
      </c>
      <c r="S9" s="12">
        <v>0</v>
      </c>
      <c r="T9" s="12">
        <v>0</v>
      </c>
      <c r="U9" s="12">
        <v>0</v>
      </c>
      <c r="V9" s="12">
        <v>0</v>
      </c>
      <c r="W9" s="12">
        <v>0</v>
      </c>
      <c r="X9" s="12">
        <v>0</v>
      </c>
      <c r="Y9" s="12">
        <v>0</v>
      </c>
      <c r="Z9" s="12">
        <v>0</v>
      </c>
      <c r="AA9" s="12">
        <v>0</v>
      </c>
    </row>
    <row r="10" spans="1:27">
      <c r="A10" s="11" t="s">
        <v>18</v>
      </c>
      <c r="B10" s="11" t="s">
        <v>5</v>
      </c>
      <c r="C10" s="12">
        <v>1818.7271399376998</v>
      </c>
      <c r="D10" s="12">
        <v>1844.0506918848005</v>
      </c>
      <c r="E10" s="12">
        <v>3515.8581249186991</v>
      </c>
      <c r="F10" s="12">
        <v>2487.1890999501998</v>
      </c>
      <c r="G10" s="12">
        <v>3218.6344074512003</v>
      </c>
      <c r="H10" s="12">
        <v>4376.5209075756011</v>
      </c>
      <c r="I10" s="12">
        <v>2473.6423466130996</v>
      </c>
      <c r="J10" s="12">
        <v>4961.3404810476986</v>
      </c>
      <c r="K10" s="12">
        <v>4627.3075339911002</v>
      </c>
      <c r="L10" s="12">
        <v>4192.1521964032008</v>
      </c>
      <c r="M10" s="12">
        <v>6241.2061312511996</v>
      </c>
      <c r="N10" s="12">
        <v>10753.940589924201</v>
      </c>
      <c r="O10" s="12">
        <v>7658.7947431395996</v>
      </c>
      <c r="P10" s="12">
        <v>9627.6412873805984</v>
      </c>
      <c r="Q10" s="12">
        <v>7528.4503734467999</v>
      </c>
      <c r="R10" s="12">
        <v>9576.4027665912981</v>
      </c>
      <c r="S10" s="12">
        <v>15330.3290898383</v>
      </c>
      <c r="T10" s="12">
        <v>25873.7521905801</v>
      </c>
      <c r="U10" s="12">
        <v>12971.1825229971</v>
      </c>
      <c r="V10" s="12">
        <v>15491.3352824871</v>
      </c>
      <c r="W10" s="12">
        <v>21635.2500784449</v>
      </c>
      <c r="X10" s="12">
        <v>11314.697961269101</v>
      </c>
      <c r="Y10" s="12">
        <v>14200.019902407301</v>
      </c>
      <c r="Z10" s="12">
        <v>14739.9255942157</v>
      </c>
      <c r="AA10" s="12">
        <v>9638.6449636574998</v>
      </c>
    </row>
    <row r="11" spans="1:27">
      <c r="A11" s="11" t="s">
        <v>18</v>
      </c>
      <c r="B11" s="11" t="s">
        <v>3</v>
      </c>
      <c r="C11" s="12">
        <v>100523.99363999999</v>
      </c>
      <c r="D11" s="12">
        <v>102443.45627</v>
      </c>
      <c r="E11" s="12">
        <v>99599.904760000005</v>
      </c>
      <c r="F11" s="12">
        <v>88934.381779999996</v>
      </c>
      <c r="G11" s="12">
        <v>74637.10566999999</v>
      </c>
      <c r="H11" s="12">
        <v>83445.519379999998</v>
      </c>
      <c r="I11" s="12">
        <v>86539.959480000005</v>
      </c>
      <c r="J11" s="12">
        <v>77968.705749999994</v>
      </c>
      <c r="K11" s="12">
        <v>71246.557560000001</v>
      </c>
      <c r="L11" s="12">
        <v>63005.94185000001</v>
      </c>
      <c r="M11" s="12">
        <v>65655.360950000002</v>
      </c>
      <c r="N11" s="12">
        <v>63308.053960000005</v>
      </c>
      <c r="O11" s="12">
        <v>55135.283439999999</v>
      </c>
      <c r="P11" s="12">
        <v>47686.835230000004</v>
      </c>
      <c r="Q11" s="12">
        <v>53439.068979999996</v>
      </c>
      <c r="R11" s="12">
        <v>46620.668579999998</v>
      </c>
      <c r="S11" s="12">
        <v>41059.682020000007</v>
      </c>
      <c r="T11" s="12">
        <v>39069.39488</v>
      </c>
      <c r="U11" s="12">
        <v>35257.265629999994</v>
      </c>
      <c r="V11" s="12">
        <v>37487.055399999997</v>
      </c>
      <c r="W11" s="12">
        <v>36388.447309999996</v>
      </c>
      <c r="X11" s="12">
        <v>31252.930479999999</v>
      </c>
      <c r="Y11" s="12">
        <v>29210.821719999996</v>
      </c>
      <c r="Z11" s="12">
        <v>34963.581999999995</v>
      </c>
      <c r="AA11" s="12">
        <v>31809.315109999996</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3426.143867930627</v>
      </c>
      <c r="D13" s="12">
        <v>3412.297285800083</v>
      </c>
      <c r="E13" s="12">
        <v>4760.5734641646332</v>
      </c>
      <c r="F13" s="12">
        <v>5007.5592806757804</v>
      </c>
      <c r="G13" s="12">
        <v>5703.2962182605897</v>
      </c>
      <c r="H13" s="12">
        <v>6102.9336121569322</v>
      </c>
      <c r="I13" s="12">
        <v>6168.0350384190297</v>
      </c>
      <c r="J13" s="12">
        <v>5970.3916815344137</v>
      </c>
      <c r="K13" s="12">
        <v>6325.7651250208592</v>
      </c>
      <c r="L13" s="12">
        <v>6151.6050217380698</v>
      </c>
      <c r="M13" s="12">
        <v>6203.0924905144338</v>
      </c>
      <c r="N13" s="12">
        <v>5801.1345609401451</v>
      </c>
      <c r="O13" s="12">
        <v>5965.13524033471</v>
      </c>
      <c r="P13" s="12">
        <v>5896.1062373815948</v>
      </c>
      <c r="Q13" s="12">
        <v>6011.7797838053557</v>
      </c>
      <c r="R13" s="12">
        <v>5648.8457801647455</v>
      </c>
      <c r="S13" s="12">
        <v>5238.4510914006059</v>
      </c>
      <c r="T13" s="12">
        <v>5010.7034713311905</v>
      </c>
      <c r="U13" s="12">
        <v>4681.8003136216848</v>
      </c>
      <c r="V13" s="12">
        <v>4605.4027670707255</v>
      </c>
      <c r="W13" s="12">
        <v>4328.7116484561766</v>
      </c>
      <c r="X13" s="12">
        <v>4175.8859472881695</v>
      </c>
      <c r="Y13" s="12">
        <v>4066.1018856598334</v>
      </c>
      <c r="Z13" s="12">
        <v>4337.1447804793197</v>
      </c>
      <c r="AA13" s="12">
        <v>4171.9067724873057</v>
      </c>
    </row>
    <row r="14" spans="1:27">
      <c r="A14" s="11" t="s">
        <v>18</v>
      </c>
      <c r="B14" s="11" t="s">
        <v>9</v>
      </c>
      <c r="C14" s="12">
        <v>1796.2024577124018</v>
      </c>
      <c r="D14" s="12">
        <v>1647.5224386677924</v>
      </c>
      <c r="E14" s="12">
        <v>1757.6515280372798</v>
      </c>
      <c r="F14" s="12">
        <v>1678.6629386002001</v>
      </c>
      <c r="G14" s="12">
        <v>1581.8527863472998</v>
      </c>
      <c r="H14" s="12">
        <v>1433.675621374025</v>
      </c>
      <c r="I14" s="12">
        <v>1533.0947786049887</v>
      </c>
      <c r="J14" s="12">
        <v>1670.69572199911</v>
      </c>
      <c r="K14" s="12">
        <v>1739.9425035328202</v>
      </c>
      <c r="L14" s="12">
        <v>1920.11112846269</v>
      </c>
      <c r="M14" s="12">
        <v>1977.3011285698203</v>
      </c>
      <c r="N14" s="12">
        <v>2044.0502132763502</v>
      </c>
      <c r="O14" s="12">
        <v>2028.7556226439599</v>
      </c>
      <c r="P14" s="12">
        <v>2000.50024138305</v>
      </c>
      <c r="Q14" s="12">
        <v>2005.53206945479</v>
      </c>
      <c r="R14" s="12">
        <v>2234.5798659780598</v>
      </c>
      <c r="S14" s="12">
        <v>2583.2286885910698</v>
      </c>
      <c r="T14" s="12">
        <v>2722.4838442486894</v>
      </c>
      <c r="U14" s="12">
        <v>3058.5618389042202</v>
      </c>
      <c r="V14" s="12">
        <v>3392.8271326071695</v>
      </c>
      <c r="W14" s="12">
        <v>3416.8043652504402</v>
      </c>
      <c r="X14" s="12">
        <v>3279.7784668329095</v>
      </c>
      <c r="Y14" s="12">
        <v>3157.9093453906598</v>
      </c>
      <c r="Z14" s="12">
        <v>2839.8965817286298</v>
      </c>
      <c r="AA14" s="12">
        <v>2764.3936145898997</v>
      </c>
    </row>
    <row r="15" spans="1:27">
      <c r="A15" s="11" t="s">
        <v>18</v>
      </c>
      <c r="B15" s="11" t="s">
        <v>102</v>
      </c>
      <c r="C15" s="12">
        <v>36.880663553310001</v>
      </c>
      <c r="D15" s="12">
        <v>35.614380353000001</v>
      </c>
      <c r="E15" s="12">
        <v>305.16884490544999</v>
      </c>
      <c r="F15" s="12">
        <v>338.62826058849998</v>
      </c>
      <c r="G15" s="12">
        <v>424.32065291629999</v>
      </c>
      <c r="H15" s="12">
        <v>664.55485472660007</v>
      </c>
      <c r="I15" s="12">
        <v>719.56336014019996</v>
      </c>
      <c r="J15" s="12">
        <v>903.78982775559996</v>
      </c>
      <c r="K15" s="12">
        <v>902.97009051629993</v>
      </c>
      <c r="L15" s="12">
        <v>1437.2378450217998</v>
      </c>
      <c r="M15" s="12">
        <v>1372.3235828294999</v>
      </c>
      <c r="N15" s="12">
        <v>1354.5066835625</v>
      </c>
      <c r="O15" s="12">
        <v>1643.7729668441998</v>
      </c>
      <c r="P15" s="12">
        <v>1574.2959136719001</v>
      </c>
      <c r="Q15" s="12">
        <v>1504.1438650873001</v>
      </c>
      <c r="R15" s="12">
        <v>1495.9330370485</v>
      </c>
      <c r="S15" s="12">
        <v>1747.7301643630999</v>
      </c>
      <c r="T15" s="12">
        <v>1691.4948417792998</v>
      </c>
      <c r="U15" s="12">
        <v>2373.8461901024998</v>
      </c>
      <c r="V15" s="12">
        <v>2496.9243311607997</v>
      </c>
      <c r="W15" s="12">
        <v>2387.3055133693001</v>
      </c>
      <c r="X15" s="12">
        <v>2434.2215364860003</v>
      </c>
      <c r="Y15" s="12">
        <v>2299.4656215857003</v>
      </c>
      <c r="Z15" s="12">
        <v>1918.6223914870002</v>
      </c>
      <c r="AA15" s="12">
        <v>1798.3600418062999</v>
      </c>
    </row>
    <row r="16" spans="1:27">
      <c r="A16" s="11" t="s">
        <v>18</v>
      </c>
      <c r="B16" s="11" t="s">
        <v>15</v>
      </c>
      <c r="C16" s="12">
        <v>4478.5501000000004</v>
      </c>
      <c r="D16" s="12">
        <v>5194.2036200000002</v>
      </c>
      <c r="E16" s="12">
        <v>6068.54892542575</v>
      </c>
      <c r="F16" s="12">
        <v>9303.895140489898</v>
      </c>
      <c r="G16" s="12">
        <v>11582.6905007806</v>
      </c>
      <c r="H16" s="12">
        <v>17238.823568039501</v>
      </c>
      <c r="I16" s="12">
        <v>18425.316381132303</v>
      </c>
      <c r="J16" s="12">
        <v>20912.6720744905</v>
      </c>
      <c r="K16" s="12">
        <v>22228.933518346803</v>
      </c>
      <c r="L16" s="12">
        <v>19246.0257521852</v>
      </c>
      <c r="M16" s="12">
        <v>20241.522518886999</v>
      </c>
      <c r="N16" s="12">
        <v>19599.733757100494</v>
      </c>
      <c r="O16" s="12">
        <v>19291.333511160297</v>
      </c>
      <c r="P16" s="12">
        <v>19439.4833758233</v>
      </c>
      <c r="Q16" s="12">
        <v>17407.7343567674</v>
      </c>
      <c r="R16" s="12">
        <v>16431.547707839098</v>
      </c>
      <c r="S16" s="12">
        <v>14371.511458998604</v>
      </c>
      <c r="T16" s="12">
        <v>12614.0434907952</v>
      </c>
      <c r="U16" s="12">
        <v>13049.371710757199</v>
      </c>
      <c r="V16" s="12">
        <v>12011.915700109897</v>
      </c>
      <c r="W16" s="12">
        <v>10244.849050011997</v>
      </c>
      <c r="X16" s="12">
        <v>10338.773315510602</v>
      </c>
      <c r="Y16" s="12">
        <v>9797.9933517984009</v>
      </c>
      <c r="Z16" s="12">
        <v>10269.3132388175</v>
      </c>
      <c r="AA16" s="12">
        <v>8026.4102235819</v>
      </c>
    </row>
    <row r="17" spans="1:27">
      <c r="A17" s="11" t="s">
        <v>18</v>
      </c>
      <c r="B17" s="11" t="s">
        <v>17</v>
      </c>
      <c r="C17" s="12">
        <v>8.4112482229999994</v>
      </c>
      <c r="D17" s="12">
        <v>12.849594892000002</v>
      </c>
      <c r="E17" s="12">
        <v>19.210789761000001</v>
      </c>
      <c r="F17" s="12">
        <v>25.856005769999999</v>
      </c>
      <c r="G17" s="12">
        <v>33.861250033000005</v>
      </c>
      <c r="H17" s="12">
        <v>39.513365431000004</v>
      </c>
      <c r="I17" s="12">
        <v>49.682583703000006</v>
      </c>
      <c r="J17" s="12">
        <v>55.939836960999997</v>
      </c>
      <c r="K17" s="12">
        <v>66.84552665599999</v>
      </c>
      <c r="L17" s="12">
        <v>76.913349099000001</v>
      </c>
      <c r="M17" s="12">
        <v>88.321420230000001</v>
      </c>
      <c r="N17" s="12">
        <v>94.456138449999997</v>
      </c>
      <c r="O17" s="12">
        <v>107.65550520999999</v>
      </c>
      <c r="P17" s="12">
        <v>117.99206293</v>
      </c>
      <c r="Q17" s="12">
        <v>122.31056898999999</v>
      </c>
      <c r="R17" s="12">
        <v>131.28231739</v>
      </c>
      <c r="S17" s="12">
        <v>139.05322191000002</v>
      </c>
      <c r="T17" s="12">
        <v>141.41250365000002</v>
      </c>
      <c r="U17" s="12">
        <v>150.18700367</v>
      </c>
      <c r="V17" s="12">
        <v>154.34038371000003</v>
      </c>
      <c r="W17" s="12">
        <v>152.05376463000002</v>
      </c>
      <c r="X17" s="12">
        <v>155.88563658999999</v>
      </c>
      <c r="Y17" s="12">
        <v>159.43809487999999</v>
      </c>
      <c r="Z17" s="12">
        <v>153.83897244000002</v>
      </c>
      <c r="AA17" s="12">
        <v>152.55964668999999</v>
      </c>
    </row>
    <row r="18" spans="1:27">
      <c r="A18" s="35" t="s">
        <v>98</v>
      </c>
      <c r="B18" s="35"/>
      <c r="C18" s="29">
        <v>532245.0354875807</v>
      </c>
      <c r="D18" s="29">
        <v>501569.25443431473</v>
      </c>
      <c r="E18" s="29">
        <v>420794.33298920759</v>
      </c>
      <c r="F18" s="29">
        <v>371789.44010449812</v>
      </c>
      <c r="G18" s="29">
        <v>313631.66359359305</v>
      </c>
      <c r="H18" s="29">
        <v>291884.77977493458</v>
      </c>
      <c r="I18" s="29">
        <v>255834.83130742513</v>
      </c>
      <c r="J18" s="29">
        <v>231355.20142059019</v>
      </c>
      <c r="K18" s="29">
        <v>196182.8832362493</v>
      </c>
      <c r="L18" s="29">
        <v>171754.52020063394</v>
      </c>
      <c r="M18" s="29">
        <v>159955.22338787842</v>
      </c>
      <c r="N18" s="29">
        <v>162122.94954960421</v>
      </c>
      <c r="O18" s="29">
        <v>129162.73851030777</v>
      </c>
      <c r="P18" s="29">
        <v>117277.17223008626</v>
      </c>
      <c r="Q18" s="29">
        <v>112986.91586049994</v>
      </c>
      <c r="R18" s="29">
        <v>97928.7022222011</v>
      </c>
      <c r="S18" s="29">
        <v>93333.545817875391</v>
      </c>
      <c r="T18" s="29">
        <v>86020.337222314585</v>
      </c>
      <c r="U18" s="29">
        <v>67504.299430250307</v>
      </c>
      <c r="V18" s="29">
        <v>73379.396545209296</v>
      </c>
      <c r="W18" s="29">
        <v>74458.263649237997</v>
      </c>
      <c r="X18" s="29">
        <v>56919.330959732273</v>
      </c>
      <c r="Y18" s="29">
        <v>53956.897431638688</v>
      </c>
      <c r="Z18" s="29">
        <v>58956.723373950241</v>
      </c>
      <c r="AA18" s="29">
        <v>50325.833479601199</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154807.13250000001</v>
      </c>
      <c r="D21" s="12">
        <v>143836.53450000001</v>
      </c>
      <c r="E21" s="12">
        <v>109314.03775999999</v>
      </c>
      <c r="F21" s="12">
        <v>97056.725000000006</v>
      </c>
      <c r="G21" s="12">
        <v>74462.507172269994</v>
      </c>
      <c r="H21" s="12">
        <v>60183.486179689993</v>
      </c>
      <c r="I21" s="12">
        <v>49922.996775948006</v>
      </c>
      <c r="J21" s="12">
        <v>42001.581661930002</v>
      </c>
      <c r="K21" s="12">
        <v>40707.309095699995</v>
      </c>
      <c r="L21" s="12">
        <v>36768.938145970002</v>
      </c>
      <c r="M21" s="12">
        <v>16840.5965</v>
      </c>
      <c r="N21" s="12">
        <v>16454.852999999999</v>
      </c>
      <c r="O21" s="12">
        <v>13803.565000000001</v>
      </c>
      <c r="P21" s="12">
        <v>11341.628000000001</v>
      </c>
      <c r="Q21" s="12">
        <v>11944.9025</v>
      </c>
      <c r="R21" s="12">
        <v>5977.4887468639999</v>
      </c>
      <c r="S21" s="12">
        <v>5451.6452362800001</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126.24086</v>
      </c>
      <c r="D23" s="12">
        <v>162.832027095</v>
      </c>
      <c r="E23" s="12">
        <v>4065.5047747070003</v>
      </c>
      <c r="F23" s="12">
        <v>3162.3329226020001</v>
      </c>
      <c r="G23" s="12">
        <v>2993.7825150849999</v>
      </c>
      <c r="H23" s="12">
        <v>2778.412133587</v>
      </c>
      <c r="I23" s="12">
        <v>4080.7688704120001</v>
      </c>
      <c r="J23" s="12">
        <v>4168.3577053119998</v>
      </c>
      <c r="K23" s="12">
        <v>4688.2643350989993</v>
      </c>
      <c r="L23" s="12">
        <v>3331.9971259579997</v>
      </c>
      <c r="M23" s="12">
        <v>5318.8505441019997</v>
      </c>
      <c r="N23" s="12">
        <v>5909.5024229145001</v>
      </c>
      <c r="O23" s="12">
        <v>3478.734740894</v>
      </c>
      <c r="P23" s="12">
        <v>3564.3623401109999</v>
      </c>
      <c r="Q23" s="12">
        <v>3407.7748221020001</v>
      </c>
      <c r="R23" s="12">
        <v>4644.8870962540004</v>
      </c>
      <c r="S23" s="12">
        <v>3760.8093682689996</v>
      </c>
      <c r="T23" s="12">
        <v>3588.4998762520004</v>
      </c>
      <c r="U23" s="12">
        <v>3055.2535989910002</v>
      </c>
      <c r="V23" s="12">
        <v>3613.9556070169997</v>
      </c>
      <c r="W23" s="12">
        <v>1.7138054E-2</v>
      </c>
      <c r="X23" s="12">
        <v>1.5407280000000001E-2</v>
      </c>
      <c r="Y23" s="12">
        <v>1.4857939000000001E-2</v>
      </c>
      <c r="Z23" s="12">
        <v>1.6375649999999999E-2</v>
      </c>
      <c r="AA23" s="12">
        <v>1.545179E-2</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44.631693331000001</v>
      </c>
      <c r="D25" s="12">
        <v>37.6140270382</v>
      </c>
      <c r="E25" s="12">
        <v>181.72325909599999</v>
      </c>
      <c r="F25" s="12">
        <v>155.11734247390001</v>
      </c>
      <c r="G25" s="12">
        <v>76.532495505500009</v>
      </c>
      <c r="H25" s="12">
        <v>23.861266333899998</v>
      </c>
      <c r="I25" s="12">
        <v>8.9528535230999999</v>
      </c>
      <c r="J25" s="12">
        <v>103.96063816440001</v>
      </c>
      <c r="K25" s="12">
        <v>44.163949095199996</v>
      </c>
      <c r="L25" s="12">
        <v>141.46609174689999</v>
      </c>
      <c r="M25" s="12">
        <v>201.48508455370001</v>
      </c>
      <c r="N25" s="12">
        <v>1094.0924840026003</v>
      </c>
      <c r="O25" s="12">
        <v>844.85316116500019</v>
      </c>
      <c r="P25" s="12">
        <v>1093.2177237981</v>
      </c>
      <c r="Q25" s="12">
        <v>473.18137967999996</v>
      </c>
      <c r="R25" s="12">
        <v>1154.3100230772998</v>
      </c>
      <c r="S25" s="12">
        <v>2542.7296558899998</v>
      </c>
      <c r="T25" s="12">
        <v>7019.9894450210004</v>
      </c>
      <c r="U25" s="12">
        <v>2697.6442782149998</v>
      </c>
      <c r="V25" s="12">
        <v>2694.8280695029998</v>
      </c>
      <c r="W25" s="12">
        <v>5588.1066663900001</v>
      </c>
      <c r="X25" s="12">
        <v>2035.1568445900002</v>
      </c>
      <c r="Y25" s="12">
        <v>2727.630176997</v>
      </c>
      <c r="Z25" s="12">
        <v>2731.6313427999999</v>
      </c>
      <c r="AA25" s="12">
        <v>2747.9808785220002</v>
      </c>
    </row>
    <row r="26" spans="1:27">
      <c r="A26" s="11" t="s">
        <v>26</v>
      </c>
      <c r="B26" s="11" t="s">
        <v>3</v>
      </c>
      <c r="C26" s="12">
        <v>14579.83784</v>
      </c>
      <c r="D26" s="12">
        <v>17525.194189999998</v>
      </c>
      <c r="E26" s="12">
        <v>18645.6875</v>
      </c>
      <c r="F26" s="12">
        <v>16657.82188</v>
      </c>
      <c r="G26" s="12">
        <v>13488.64155</v>
      </c>
      <c r="H26" s="12">
        <v>18347.468539999998</v>
      </c>
      <c r="I26" s="12">
        <v>14915.048050000001</v>
      </c>
      <c r="J26" s="12">
        <v>13563.35233</v>
      </c>
      <c r="K26" s="12">
        <v>12977.67907</v>
      </c>
      <c r="L26" s="12">
        <v>10507.90352</v>
      </c>
      <c r="M26" s="12">
        <v>12352.747710000001</v>
      </c>
      <c r="N26" s="12">
        <v>12316.731</v>
      </c>
      <c r="O26" s="12">
        <v>10594.612780000001</v>
      </c>
      <c r="P26" s="12">
        <v>8900.5400700000009</v>
      </c>
      <c r="Q26" s="12">
        <v>11755.909900000001</v>
      </c>
      <c r="R26" s="12">
        <v>9728.357320000001</v>
      </c>
      <c r="S26" s="12">
        <v>8010.0859600000003</v>
      </c>
      <c r="T26" s="12">
        <v>7513.2913599999993</v>
      </c>
      <c r="U26" s="12">
        <v>6434.563619999999</v>
      </c>
      <c r="V26" s="12">
        <v>7244.7292700000007</v>
      </c>
      <c r="W26" s="12">
        <v>7180.6864399999995</v>
      </c>
      <c r="X26" s="12">
        <v>6337.3785099999996</v>
      </c>
      <c r="Y26" s="12">
        <v>5149.2346200000002</v>
      </c>
      <c r="Z26" s="12">
        <v>7193.9792699999998</v>
      </c>
      <c r="AA26" s="12">
        <v>6844.01739</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872.87980712622402</v>
      </c>
      <c r="D28" s="12">
        <v>879.83970442624479</v>
      </c>
      <c r="E28" s="12">
        <v>1383.5270286026603</v>
      </c>
      <c r="F28" s="12">
        <v>1417.2351594931404</v>
      </c>
      <c r="G28" s="12">
        <v>1955.8197038209669</v>
      </c>
      <c r="H28" s="12">
        <v>2072.7970557067679</v>
      </c>
      <c r="I28" s="12">
        <v>1908.320064270976</v>
      </c>
      <c r="J28" s="12">
        <v>1802.6644208137438</v>
      </c>
      <c r="K28" s="12">
        <v>1711.3816884785497</v>
      </c>
      <c r="L28" s="12">
        <v>1823.4425422188101</v>
      </c>
      <c r="M28" s="12">
        <v>1780.15803001427</v>
      </c>
      <c r="N28" s="12">
        <v>1685.5670170844203</v>
      </c>
      <c r="O28" s="12">
        <v>1926.9119602302701</v>
      </c>
      <c r="P28" s="12">
        <v>1895.61682343384</v>
      </c>
      <c r="Q28" s="12">
        <v>1950.0750735176696</v>
      </c>
      <c r="R28" s="12">
        <v>1737.4453241506765</v>
      </c>
      <c r="S28" s="12">
        <v>1638.0530096231698</v>
      </c>
      <c r="T28" s="12">
        <v>1472.624744547745</v>
      </c>
      <c r="U28" s="12">
        <v>1500.8568758226049</v>
      </c>
      <c r="V28" s="12">
        <v>1414.1318002102796</v>
      </c>
      <c r="W28" s="12">
        <v>1319.2454108443903</v>
      </c>
      <c r="X28" s="12">
        <v>1310.9416000664892</v>
      </c>
      <c r="Y28" s="12">
        <v>1311.9716215255637</v>
      </c>
      <c r="Z28" s="12">
        <v>1359.8516343579099</v>
      </c>
      <c r="AA28" s="12">
        <v>1296.7509419893797</v>
      </c>
    </row>
    <row r="29" spans="1:27">
      <c r="A29" s="11" t="s">
        <v>26</v>
      </c>
      <c r="B29" s="11" t="s">
        <v>9</v>
      </c>
      <c r="C29" s="12">
        <v>768.37599350494986</v>
      </c>
      <c r="D29" s="12">
        <v>704.08069435710615</v>
      </c>
      <c r="E29" s="12">
        <v>832.53988927917999</v>
      </c>
      <c r="F29" s="12">
        <v>821.75985525239014</v>
      </c>
      <c r="G29" s="12">
        <v>782.05886505918011</v>
      </c>
      <c r="H29" s="12">
        <v>730.61499971395995</v>
      </c>
      <c r="I29" s="12">
        <v>828.01989439613965</v>
      </c>
      <c r="J29" s="12">
        <v>989.75387508239987</v>
      </c>
      <c r="K29" s="12">
        <v>977.09859805930012</v>
      </c>
      <c r="L29" s="12">
        <v>1001.0872012200399</v>
      </c>
      <c r="M29" s="12">
        <v>1053.1657599428002</v>
      </c>
      <c r="N29" s="12">
        <v>975.01789478850014</v>
      </c>
      <c r="O29" s="12">
        <v>979.62545022789993</v>
      </c>
      <c r="P29" s="12">
        <v>1005.6666593181</v>
      </c>
      <c r="Q29" s="12">
        <v>930.42012580000016</v>
      </c>
      <c r="R29" s="12">
        <v>1006.6127799999999</v>
      </c>
      <c r="S29" s="12">
        <v>1080.7161291700002</v>
      </c>
      <c r="T29" s="12">
        <v>1045.9181661399998</v>
      </c>
      <c r="U29" s="12">
        <v>1078.2965476499999</v>
      </c>
      <c r="V29" s="12">
        <v>1137.0745939000001</v>
      </c>
      <c r="W29" s="12">
        <v>1064.3168897000003</v>
      </c>
      <c r="X29" s="12">
        <v>1075.6535063099998</v>
      </c>
      <c r="Y29" s="12">
        <v>1013.7620660000001</v>
      </c>
      <c r="Z29" s="12">
        <v>915.70289989999992</v>
      </c>
      <c r="AA29" s="12">
        <v>862.52997011000002</v>
      </c>
    </row>
    <row r="30" spans="1:27">
      <c r="A30" s="11" t="s">
        <v>26</v>
      </c>
      <c r="B30" s="11" t="s">
        <v>102</v>
      </c>
      <c r="C30" s="12">
        <v>1.8873573913100004</v>
      </c>
      <c r="D30" s="12">
        <v>2.0866369176000004</v>
      </c>
      <c r="E30" s="12">
        <v>271.12605523719998</v>
      </c>
      <c r="F30" s="12">
        <v>266.58473446649998</v>
      </c>
      <c r="G30" s="12">
        <v>356.23994228129999</v>
      </c>
      <c r="H30" s="12">
        <v>414.27918160080003</v>
      </c>
      <c r="I30" s="12">
        <v>431.95244302800006</v>
      </c>
      <c r="J30" s="12">
        <v>433.85172405010002</v>
      </c>
      <c r="K30" s="12">
        <v>396.53989538080003</v>
      </c>
      <c r="L30" s="12">
        <v>651.28359198299995</v>
      </c>
      <c r="M30" s="12">
        <v>590.98275062799996</v>
      </c>
      <c r="N30" s="12">
        <v>533.71694706799997</v>
      </c>
      <c r="O30" s="12">
        <v>659.12132973339988</v>
      </c>
      <c r="P30" s="12">
        <v>620.33514911400005</v>
      </c>
      <c r="Q30" s="12">
        <v>577.40032082030007</v>
      </c>
      <c r="R30" s="12">
        <v>570.92959555549999</v>
      </c>
      <c r="S30" s="12">
        <v>675.36777230849998</v>
      </c>
      <c r="T30" s="12">
        <v>620.25036376759988</v>
      </c>
      <c r="U30" s="12">
        <v>811.72865652539997</v>
      </c>
      <c r="V30" s="12">
        <v>749.17300912339999</v>
      </c>
      <c r="W30" s="12">
        <v>665.66667212930008</v>
      </c>
      <c r="X30" s="12">
        <v>733.91221277000011</v>
      </c>
      <c r="Y30" s="12">
        <v>624.7264767480001</v>
      </c>
      <c r="Z30" s="12">
        <v>530.33322167900008</v>
      </c>
      <c r="AA30" s="12">
        <v>462.07365373300001</v>
      </c>
    </row>
    <row r="31" spans="1:27">
      <c r="A31" s="11" t="s">
        <v>26</v>
      </c>
      <c r="B31" s="11" t="s">
        <v>15</v>
      </c>
      <c r="C31" s="12">
        <v>1103.9156</v>
      </c>
      <c r="D31" s="12">
        <v>1227.3065200000001</v>
      </c>
      <c r="E31" s="12">
        <v>1355.5973872662</v>
      </c>
      <c r="F31" s="12">
        <v>3679.4481550466994</v>
      </c>
      <c r="G31" s="12">
        <v>6256.3793088271996</v>
      </c>
      <c r="H31" s="12">
        <v>13742.777973693999</v>
      </c>
      <c r="I31" s="12">
        <v>14335.502744763302</v>
      </c>
      <c r="J31" s="12">
        <v>17143.0861960978</v>
      </c>
      <c r="K31" s="12">
        <v>18611.929275991402</v>
      </c>
      <c r="L31" s="12">
        <v>16050.042952255</v>
      </c>
      <c r="M31" s="12">
        <v>17245.288012546396</v>
      </c>
      <c r="N31" s="12">
        <v>16954.418745157695</v>
      </c>
      <c r="O31" s="12">
        <v>16692.697200836399</v>
      </c>
      <c r="P31" s="12">
        <v>16822.312779844899</v>
      </c>
      <c r="Q31" s="12">
        <v>15784.301781638998</v>
      </c>
      <c r="R31" s="12">
        <v>14286.806983922797</v>
      </c>
      <c r="S31" s="12">
        <v>12486.986975681102</v>
      </c>
      <c r="T31" s="12">
        <v>10644.764847230001</v>
      </c>
      <c r="U31" s="12">
        <v>11372.347008682198</v>
      </c>
      <c r="V31" s="12">
        <v>10256.954992599498</v>
      </c>
      <c r="W31" s="12">
        <v>8738.8146500776984</v>
      </c>
      <c r="X31" s="12">
        <v>8998.3598732328028</v>
      </c>
      <c r="Y31" s="12">
        <v>8519.0858522117014</v>
      </c>
      <c r="Z31" s="12">
        <v>9192.2125218863002</v>
      </c>
      <c r="AA31" s="12">
        <v>7141.5585192775998</v>
      </c>
    </row>
    <row r="32" spans="1:27">
      <c r="A32" s="11" t="s">
        <v>26</v>
      </c>
      <c r="B32" s="11" t="s">
        <v>17</v>
      </c>
      <c r="C32" s="12">
        <v>1.6735898010000001</v>
      </c>
      <c r="D32" s="12">
        <v>3.3923648150000001</v>
      </c>
      <c r="E32" s="12">
        <v>6.37536053</v>
      </c>
      <c r="F32" s="12">
        <v>8.823559079999999</v>
      </c>
      <c r="G32" s="12">
        <v>11.531242369999998</v>
      </c>
      <c r="H32" s="12">
        <v>13.517015819999999</v>
      </c>
      <c r="I32" s="12">
        <v>17.326047340000002</v>
      </c>
      <c r="J32" s="12">
        <v>19.976767479999999</v>
      </c>
      <c r="K32" s="12">
        <v>23.552879279999999</v>
      </c>
      <c r="L32" s="12">
        <v>26.965931449999999</v>
      </c>
      <c r="M32" s="12">
        <v>30.577578680000002</v>
      </c>
      <c r="N32" s="12">
        <v>32.962999239999995</v>
      </c>
      <c r="O32" s="12">
        <v>37.768045969999996</v>
      </c>
      <c r="P32" s="12">
        <v>41.0013322</v>
      </c>
      <c r="Q32" s="12">
        <v>42.479968100000008</v>
      </c>
      <c r="R32" s="12">
        <v>45.692458950000002</v>
      </c>
      <c r="S32" s="12">
        <v>47.830946240000003</v>
      </c>
      <c r="T32" s="12">
        <v>48.085392020000008</v>
      </c>
      <c r="U32" s="12">
        <v>50.32466032</v>
      </c>
      <c r="V32" s="12">
        <v>51.290401799999998</v>
      </c>
      <c r="W32" s="12">
        <v>49.293112130000004</v>
      </c>
      <c r="X32" s="12">
        <v>51.370289440000001</v>
      </c>
      <c r="Y32" s="12">
        <v>51.715332260000004</v>
      </c>
      <c r="Z32" s="12">
        <v>50.698018830000009</v>
      </c>
      <c r="AA32" s="12">
        <v>50.434532300000001</v>
      </c>
    </row>
    <row r="33" spans="1:27">
      <c r="A33" s="35" t="s">
        <v>98</v>
      </c>
      <c r="B33" s="35"/>
      <c r="C33" s="29">
        <v>171199.09869396215</v>
      </c>
      <c r="D33" s="29">
        <v>163146.09514291654</v>
      </c>
      <c r="E33" s="29">
        <v>134423.02021168484</v>
      </c>
      <c r="F33" s="29">
        <v>119270.99215982143</v>
      </c>
      <c r="G33" s="29">
        <v>93759.342301740631</v>
      </c>
      <c r="H33" s="29">
        <v>84136.640175031629</v>
      </c>
      <c r="I33" s="29">
        <v>71664.10650855022</v>
      </c>
      <c r="J33" s="29">
        <v>62629.67063130255</v>
      </c>
      <c r="K33" s="29">
        <v>61105.896736432042</v>
      </c>
      <c r="L33" s="29">
        <v>53574.834627113749</v>
      </c>
      <c r="M33" s="29">
        <v>37547.003628612765</v>
      </c>
      <c r="N33" s="29">
        <v>38435.763818790023</v>
      </c>
      <c r="O33" s="29">
        <v>31628.30309251717</v>
      </c>
      <c r="P33" s="29">
        <v>27801.031616661043</v>
      </c>
      <c r="Q33" s="29">
        <v>30462.263801099671</v>
      </c>
      <c r="R33" s="29">
        <v>24249.101290345978</v>
      </c>
      <c r="S33" s="29">
        <v>22484.039359232171</v>
      </c>
      <c r="T33" s="29">
        <v>20640.323591960743</v>
      </c>
      <c r="U33" s="29">
        <v>14766.614920678603</v>
      </c>
      <c r="V33" s="29">
        <v>16104.719340630281</v>
      </c>
      <c r="W33" s="29">
        <v>15152.37254498839</v>
      </c>
      <c r="X33" s="29">
        <v>10759.145868246489</v>
      </c>
      <c r="Y33" s="29">
        <v>10202.613342461564</v>
      </c>
      <c r="Z33" s="29">
        <v>12201.18152270791</v>
      </c>
      <c r="AA33" s="29">
        <v>11751.294632411378</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155866.905</v>
      </c>
      <c r="D36" s="12">
        <v>149408.649</v>
      </c>
      <c r="E36" s="12">
        <v>116133.07920606001</v>
      </c>
      <c r="F36" s="12">
        <v>101458.89913346</v>
      </c>
      <c r="G36" s="12">
        <v>90205.262342034999</v>
      </c>
      <c r="H36" s="12">
        <v>82676.65255395</v>
      </c>
      <c r="I36" s="12">
        <v>62233.164801557003</v>
      </c>
      <c r="J36" s="12">
        <v>54948.360559487002</v>
      </c>
      <c r="K36" s="12">
        <v>46292.255696454995</v>
      </c>
      <c r="L36" s="12">
        <v>38483.082345900992</v>
      </c>
      <c r="M36" s="12">
        <v>35557.260380049993</v>
      </c>
      <c r="N36" s="12">
        <v>33739.964681181009</v>
      </c>
      <c r="O36" s="12">
        <v>22955.343992270999</v>
      </c>
      <c r="P36" s="12">
        <v>21821.798756276003</v>
      </c>
      <c r="Q36" s="12">
        <v>18521.690716363999</v>
      </c>
      <c r="R36" s="12">
        <v>10888.846908922</v>
      </c>
      <c r="S36" s="12">
        <v>11008.550356590002</v>
      </c>
      <c r="T36" s="12">
        <v>0.36791072599999997</v>
      </c>
      <c r="U36" s="12">
        <v>0.31793193600000008</v>
      </c>
      <c r="V36" s="12">
        <v>0.26033362100000002</v>
      </c>
      <c r="W36" s="12">
        <v>0.23308299400000002</v>
      </c>
      <c r="X36" s="12">
        <v>8.5717461999999994E-2</v>
      </c>
      <c r="Y36" s="12">
        <v>6.66149085E-2</v>
      </c>
      <c r="Z36" s="12">
        <v>5.4173083000000004E-2</v>
      </c>
      <c r="AA36" s="12">
        <v>3.8677580999999996E-2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6362.8956329999992</v>
      </c>
      <c r="D38" s="12">
        <v>5782.5746532439998</v>
      </c>
      <c r="E38" s="12">
        <v>13741.028740862001</v>
      </c>
      <c r="F38" s="12">
        <v>14273.176775373002</v>
      </c>
      <c r="G38" s="12">
        <v>13419.847872529001</v>
      </c>
      <c r="H38" s="12">
        <v>11200.760396948001</v>
      </c>
      <c r="I38" s="12">
        <v>15594.419023785</v>
      </c>
      <c r="J38" s="12">
        <v>13331.574165098</v>
      </c>
      <c r="K38" s="12">
        <v>15385.586409959004</v>
      </c>
      <c r="L38" s="12">
        <v>13511.232393380998</v>
      </c>
      <c r="M38" s="12">
        <v>17357.105348495003</v>
      </c>
      <c r="N38" s="12">
        <v>17452.274718094002</v>
      </c>
      <c r="O38" s="12">
        <v>14780.578233399998</v>
      </c>
      <c r="P38" s="12">
        <v>11429.550053503001</v>
      </c>
      <c r="Q38" s="12">
        <v>9580.3885895679996</v>
      </c>
      <c r="R38" s="12">
        <v>11691.580451831</v>
      </c>
      <c r="S38" s="12">
        <v>8900.715379913001</v>
      </c>
      <c r="T38" s="12">
        <v>9755.007527138001</v>
      </c>
      <c r="U38" s="12">
        <v>8479.7974657070008</v>
      </c>
      <c r="V38" s="12">
        <v>8788.4457237889983</v>
      </c>
      <c r="W38" s="12">
        <v>8688.6791153659997</v>
      </c>
      <c r="X38" s="12">
        <v>6895.8320295109988</v>
      </c>
      <c r="Y38" s="12">
        <v>3321.9117765329997</v>
      </c>
      <c r="Z38" s="12">
        <v>2076.0491148289998</v>
      </c>
      <c r="AA38" s="12">
        <v>1941.4819844520002</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20.111665301200002</v>
      </c>
      <c r="D40" s="12">
        <v>3.6727914700000003E-2</v>
      </c>
      <c r="E40" s="12">
        <v>149.18254123699998</v>
      </c>
      <c r="F40" s="12">
        <v>415.91868953009998</v>
      </c>
      <c r="G40" s="12">
        <v>200.56634506500001</v>
      </c>
      <c r="H40" s="12">
        <v>118.01614459150001</v>
      </c>
      <c r="I40" s="12">
        <v>354.30926033350005</v>
      </c>
      <c r="J40" s="12">
        <v>882.94314884849985</v>
      </c>
      <c r="K40" s="12">
        <v>1441.5332754933002</v>
      </c>
      <c r="L40" s="12">
        <v>1139.1594571389999</v>
      </c>
      <c r="M40" s="12">
        <v>2596.9610394065999</v>
      </c>
      <c r="N40" s="12">
        <v>2906.088751026</v>
      </c>
      <c r="O40" s="12">
        <v>2935.3543369289</v>
      </c>
      <c r="P40" s="12">
        <v>4306.6869750992992</v>
      </c>
      <c r="Q40" s="12">
        <v>1468.1105614850001</v>
      </c>
      <c r="R40" s="12">
        <v>2337.9433892619995</v>
      </c>
      <c r="S40" s="12">
        <v>3537.1190942029998</v>
      </c>
      <c r="T40" s="12">
        <v>8428.7436276499993</v>
      </c>
      <c r="U40" s="12">
        <v>3413.1864780870001</v>
      </c>
      <c r="V40" s="12">
        <v>5359.4978750320006</v>
      </c>
      <c r="W40" s="12">
        <v>5276.2549545300008</v>
      </c>
      <c r="X40" s="12">
        <v>3260.29162984</v>
      </c>
      <c r="Y40" s="12">
        <v>5065.9558406360011</v>
      </c>
      <c r="Z40" s="12">
        <v>4408.4879660449997</v>
      </c>
      <c r="AA40" s="12">
        <v>3115.466797003</v>
      </c>
    </row>
    <row r="41" spans="1:27">
      <c r="A41" s="11" t="s">
        <v>27</v>
      </c>
      <c r="B41" s="11" t="s">
        <v>3</v>
      </c>
      <c r="C41" s="12">
        <v>4722.4034000000001</v>
      </c>
      <c r="D41" s="12">
        <v>4555.7560000000003</v>
      </c>
      <c r="E41" s="12">
        <v>4384.4539000000004</v>
      </c>
      <c r="F41" s="12">
        <v>3975.8903999999998</v>
      </c>
      <c r="G41" s="12">
        <v>3848.8625000000002</v>
      </c>
      <c r="H41" s="12">
        <v>3684.6747</v>
      </c>
      <c r="I41" s="12">
        <v>3461.2324000000003</v>
      </c>
      <c r="J41" s="12">
        <v>3269.8909000000003</v>
      </c>
      <c r="K41" s="12">
        <v>3091.0823</v>
      </c>
      <c r="L41" s="12">
        <v>2950.3845000000001</v>
      </c>
      <c r="M41" s="12">
        <v>2781.8694599999999</v>
      </c>
      <c r="N41" s="12">
        <v>2621.8053</v>
      </c>
      <c r="O41" s="12">
        <v>2466.7489599999999</v>
      </c>
      <c r="P41" s="12">
        <v>2344.0537999999997</v>
      </c>
      <c r="Q41" s="12">
        <v>708.98506000000009</v>
      </c>
      <c r="R41" s="12">
        <v>645.32156000000009</v>
      </c>
      <c r="S41" s="12">
        <v>523.95834000000002</v>
      </c>
      <c r="T41" s="12">
        <v>511.99528000000004</v>
      </c>
      <c r="U41" s="12">
        <v>476.90234000000004</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556.59985623195007</v>
      </c>
      <c r="D43" s="12">
        <v>484.8428352359299</v>
      </c>
      <c r="E43" s="12">
        <v>1178.9358173614105</v>
      </c>
      <c r="F43" s="12">
        <v>1208.4281345000302</v>
      </c>
      <c r="G43" s="12">
        <v>1265.0414230253898</v>
      </c>
      <c r="H43" s="12">
        <v>1537.0159293786901</v>
      </c>
      <c r="I43" s="12">
        <v>1655.4301616832597</v>
      </c>
      <c r="J43" s="12">
        <v>1730.9592297975403</v>
      </c>
      <c r="K43" s="12">
        <v>1628.7329965046399</v>
      </c>
      <c r="L43" s="12">
        <v>1691.4211934907698</v>
      </c>
      <c r="M43" s="12">
        <v>1633.9023452879601</v>
      </c>
      <c r="N43" s="12">
        <v>1553.1193414856295</v>
      </c>
      <c r="O43" s="12">
        <v>1479.8755854313304</v>
      </c>
      <c r="P43" s="12">
        <v>1520.4290711542599</v>
      </c>
      <c r="Q43" s="12">
        <v>1753.0044036031497</v>
      </c>
      <c r="R43" s="12">
        <v>1632.3208921906</v>
      </c>
      <c r="S43" s="12">
        <v>1555.7685870218397</v>
      </c>
      <c r="T43" s="12">
        <v>1423.5489465911999</v>
      </c>
      <c r="U43" s="12">
        <v>1345.8162356205496</v>
      </c>
      <c r="V43" s="12">
        <v>1317.3860504956699</v>
      </c>
      <c r="W43" s="12">
        <v>1292.9167010706701</v>
      </c>
      <c r="X43" s="12">
        <v>1174.1542807438302</v>
      </c>
      <c r="Y43" s="12">
        <v>1174.971620737</v>
      </c>
      <c r="Z43" s="12">
        <v>1395.5927088883295</v>
      </c>
      <c r="AA43" s="12">
        <v>1299.0477527069199</v>
      </c>
    </row>
    <row r="44" spans="1:27">
      <c r="A44" s="11" t="s">
        <v>27</v>
      </c>
      <c r="B44" s="11" t="s">
        <v>9</v>
      </c>
      <c r="C44" s="12">
        <v>734.31022149288708</v>
      </c>
      <c r="D44" s="12">
        <v>687.91402325698004</v>
      </c>
      <c r="E44" s="12">
        <v>680.09144204229995</v>
      </c>
      <c r="F44" s="12">
        <v>634.61134982281976</v>
      </c>
      <c r="G44" s="12">
        <v>591.23868921140991</v>
      </c>
      <c r="H44" s="12">
        <v>508.8884504527399</v>
      </c>
      <c r="I44" s="12">
        <v>523.3900880031</v>
      </c>
      <c r="J44" s="12">
        <v>512.15486055302995</v>
      </c>
      <c r="K44" s="12">
        <v>589.4288762063801</v>
      </c>
      <c r="L44" s="12">
        <v>604.03450932992996</v>
      </c>
      <c r="M44" s="12">
        <v>640.07408261020009</v>
      </c>
      <c r="N44" s="12">
        <v>708.66358073681999</v>
      </c>
      <c r="O44" s="12">
        <v>692.57966740376003</v>
      </c>
      <c r="P44" s="12">
        <v>632.27825942158017</v>
      </c>
      <c r="Q44" s="12">
        <v>629.08826842544988</v>
      </c>
      <c r="R44" s="12">
        <v>797.63683768279998</v>
      </c>
      <c r="S44" s="12">
        <v>1005.7517080888</v>
      </c>
      <c r="T44" s="12">
        <v>1156.2708684294998</v>
      </c>
      <c r="U44" s="12">
        <v>1280.06284437</v>
      </c>
      <c r="V44" s="12">
        <v>1630.3735295450995</v>
      </c>
      <c r="W44" s="12">
        <v>1577.4979296779998</v>
      </c>
      <c r="X44" s="12">
        <v>1446.0264446952999</v>
      </c>
      <c r="Y44" s="12">
        <v>1371.5197826669998</v>
      </c>
      <c r="Z44" s="12">
        <v>1257.58162816</v>
      </c>
      <c r="AA44" s="12">
        <v>1269.40153953</v>
      </c>
    </row>
    <row r="45" spans="1:27">
      <c r="A45" s="11" t="s">
        <v>27</v>
      </c>
      <c r="B45" s="11" t="s">
        <v>102</v>
      </c>
      <c r="C45" s="12">
        <v>4.6888308691000002</v>
      </c>
      <c r="D45" s="12">
        <v>4.4619509324999997</v>
      </c>
      <c r="E45" s="12">
        <v>4.3986942345999998</v>
      </c>
      <c r="F45" s="12">
        <v>4.3104275301999992</v>
      </c>
      <c r="G45" s="12">
        <v>3.9839178565000002</v>
      </c>
      <c r="H45" s="12">
        <v>193.9445848</v>
      </c>
      <c r="I45" s="12">
        <v>188.25595340000001</v>
      </c>
      <c r="J45" s="12">
        <v>330.743022</v>
      </c>
      <c r="K45" s="12">
        <v>370.99985190000001</v>
      </c>
      <c r="L45" s="12">
        <v>459.70885370000002</v>
      </c>
      <c r="M45" s="12">
        <v>493.20791600000001</v>
      </c>
      <c r="N45" s="12">
        <v>561.55586049999999</v>
      </c>
      <c r="O45" s="12">
        <v>576.58503269999994</v>
      </c>
      <c r="P45" s="12">
        <v>554.1135976999999</v>
      </c>
      <c r="Q45" s="12">
        <v>452.35654620000003</v>
      </c>
      <c r="R45" s="12">
        <v>472.27845790000003</v>
      </c>
      <c r="S45" s="12">
        <v>577.65664149999998</v>
      </c>
      <c r="T45" s="12">
        <v>575.85768270000005</v>
      </c>
      <c r="U45" s="12">
        <v>903.3672957</v>
      </c>
      <c r="V45" s="12">
        <v>1188.734567</v>
      </c>
      <c r="W45" s="12">
        <v>1134.9424483</v>
      </c>
      <c r="X45" s="12">
        <v>1059.8897597</v>
      </c>
      <c r="Y45" s="12">
        <v>1022.850687</v>
      </c>
      <c r="Z45" s="12">
        <v>847.92791990000001</v>
      </c>
      <c r="AA45" s="12">
        <v>844.15137229999993</v>
      </c>
    </row>
    <row r="46" spans="1:27">
      <c r="A46" s="11" t="s">
        <v>27</v>
      </c>
      <c r="B46" s="11" t="s">
        <v>15</v>
      </c>
      <c r="C46" s="12">
        <v>3374.6345000000001</v>
      </c>
      <c r="D46" s="12">
        <v>3966.8970999999997</v>
      </c>
      <c r="E46" s="12">
        <v>4712.9424026584002</v>
      </c>
      <c r="F46" s="12">
        <v>5624.4299981875993</v>
      </c>
      <c r="G46" s="12">
        <v>5326.2933951214</v>
      </c>
      <c r="H46" s="12">
        <v>3496.0283832406999</v>
      </c>
      <c r="I46" s="12">
        <v>4089.7946979420003</v>
      </c>
      <c r="J46" s="12">
        <v>3769.5639130219993</v>
      </c>
      <c r="K46" s="12">
        <v>3593.4810786120001</v>
      </c>
      <c r="L46" s="12">
        <v>3093.9018858652998</v>
      </c>
      <c r="M46" s="12">
        <v>2896.0356155682998</v>
      </c>
      <c r="N46" s="12">
        <v>2556.2226794006997</v>
      </c>
      <c r="O46" s="12">
        <v>2491.6407907734001</v>
      </c>
      <c r="P46" s="12">
        <v>2510.8550562460005</v>
      </c>
      <c r="Q46" s="12">
        <v>1500.6651256589998</v>
      </c>
      <c r="R46" s="12">
        <v>2028.048193112</v>
      </c>
      <c r="S46" s="12">
        <v>1766.1541239715</v>
      </c>
      <c r="T46" s="12">
        <v>1854.1854681844</v>
      </c>
      <c r="U46" s="12">
        <v>1577.9552953630002</v>
      </c>
      <c r="V46" s="12">
        <v>1661.7965743255002</v>
      </c>
      <c r="W46" s="12">
        <v>1413.382131117</v>
      </c>
      <c r="X46" s="12">
        <v>1236.1577849339999</v>
      </c>
      <c r="Y46" s="12">
        <v>1183.8848870685999</v>
      </c>
      <c r="Z46" s="12">
        <v>986.64904339480006</v>
      </c>
      <c r="AA46" s="12">
        <v>799.78617549049977</v>
      </c>
    </row>
    <row r="47" spans="1:27">
      <c r="A47" s="11" t="s">
        <v>27</v>
      </c>
      <c r="B47" s="11" t="s">
        <v>17</v>
      </c>
      <c r="C47" s="12">
        <v>1.0262684</v>
      </c>
      <c r="D47" s="12">
        <v>1.5704081000000001</v>
      </c>
      <c r="E47" s="12">
        <v>2.6631046999999999</v>
      </c>
      <c r="F47" s="12">
        <v>4.1728275999999997</v>
      </c>
      <c r="G47" s="12">
        <v>5.7317290000000005</v>
      </c>
      <c r="H47" s="12">
        <v>7.0248999999999997</v>
      </c>
      <c r="I47" s="12">
        <v>9.4785990000000009</v>
      </c>
      <c r="J47" s="12">
        <v>11.2011875</v>
      </c>
      <c r="K47" s="12">
        <v>14.855840000000001</v>
      </c>
      <c r="L47" s="12">
        <v>18.299388999999998</v>
      </c>
      <c r="M47" s="12">
        <v>21.980619999999998</v>
      </c>
      <c r="N47" s="12">
        <v>24.539055000000001</v>
      </c>
      <c r="O47" s="12">
        <v>27.737604000000001</v>
      </c>
      <c r="P47" s="12">
        <v>30.791895</v>
      </c>
      <c r="Q47" s="12">
        <v>31.726224999999999</v>
      </c>
      <c r="R47" s="12">
        <v>34.930889999999998</v>
      </c>
      <c r="S47" s="12">
        <v>37.327656000000005</v>
      </c>
      <c r="T47" s="12">
        <v>39.642226999999998</v>
      </c>
      <c r="U47" s="12">
        <v>42.513824</v>
      </c>
      <c r="V47" s="12">
        <v>46.089061999999998</v>
      </c>
      <c r="W47" s="12">
        <v>47.082875000000001</v>
      </c>
      <c r="X47" s="12">
        <v>47.298389999999998</v>
      </c>
      <c r="Y47" s="12">
        <v>47.998769999999993</v>
      </c>
      <c r="Z47" s="12">
        <v>46.454414</v>
      </c>
      <c r="AA47" s="12">
        <v>46.271230000000003</v>
      </c>
    </row>
    <row r="48" spans="1:27">
      <c r="A48" s="35" t="s">
        <v>98</v>
      </c>
      <c r="B48" s="35"/>
      <c r="C48" s="29">
        <v>168263.22577602605</v>
      </c>
      <c r="D48" s="29">
        <v>160919.77323965161</v>
      </c>
      <c r="E48" s="29">
        <v>136266.77164756271</v>
      </c>
      <c r="F48" s="29">
        <v>121966.92448268596</v>
      </c>
      <c r="G48" s="29">
        <v>109530.81917186582</v>
      </c>
      <c r="H48" s="29">
        <v>99726.008175320923</v>
      </c>
      <c r="I48" s="29">
        <v>83821.945735361849</v>
      </c>
      <c r="J48" s="29">
        <v>74675.882863784078</v>
      </c>
      <c r="K48" s="29">
        <v>68428.619554618315</v>
      </c>
      <c r="L48" s="29">
        <v>58379.314399241695</v>
      </c>
      <c r="M48" s="29">
        <v>60567.172655849754</v>
      </c>
      <c r="N48" s="29">
        <v>58981.916372523468</v>
      </c>
      <c r="O48" s="29">
        <v>45310.480775434989</v>
      </c>
      <c r="P48" s="29">
        <v>42054.79691545415</v>
      </c>
      <c r="Q48" s="29">
        <v>32661.267599445597</v>
      </c>
      <c r="R48" s="29">
        <v>27993.650039888398</v>
      </c>
      <c r="S48" s="29">
        <v>26531.863465816645</v>
      </c>
      <c r="T48" s="29">
        <v>21275.9341605347</v>
      </c>
      <c r="U48" s="29">
        <v>14996.083295720553</v>
      </c>
      <c r="V48" s="29">
        <v>17095.963512482769</v>
      </c>
      <c r="W48" s="29">
        <v>16835.58178363867</v>
      </c>
      <c r="X48" s="29">
        <v>12776.39010225213</v>
      </c>
      <c r="Y48" s="29">
        <v>10934.425635481501</v>
      </c>
      <c r="Z48" s="29">
        <v>9137.765591005329</v>
      </c>
      <c r="AA48" s="29">
        <v>7625.4367512729204</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100159.549</v>
      </c>
      <c r="D52" s="12">
        <v>87251.563999999998</v>
      </c>
      <c r="E52" s="12">
        <v>60376.748616656005</v>
      </c>
      <c r="F52" s="12">
        <v>53357.911448415005</v>
      </c>
      <c r="G52" s="12">
        <v>41907.877478919996</v>
      </c>
      <c r="H52" s="12">
        <v>32833.880919999996</v>
      </c>
      <c r="I52" s="12">
        <v>22441.579870719997</v>
      </c>
      <c r="J52" s="12">
        <v>19307.550419619998</v>
      </c>
      <c r="K52" s="12">
        <v>0.20924042700000001</v>
      </c>
      <c r="L52" s="12">
        <v>0.20293418200000002</v>
      </c>
      <c r="M52" s="12">
        <v>0.195223125</v>
      </c>
      <c r="N52" s="12">
        <v>0.19006772400000002</v>
      </c>
      <c r="O52" s="12">
        <v>0.16483848200000001</v>
      </c>
      <c r="P52" s="12">
        <v>0.142255306</v>
      </c>
      <c r="Q52" s="12">
        <v>0.13920059600000001</v>
      </c>
      <c r="R52" s="12">
        <v>0.108256591</v>
      </c>
      <c r="S52" s="12">
        <v>9.8963016000000001E-2</v>
      </c>
      <c r="T52" s="12">
        <v>9.280458200000001E-2</v>
      </c>
      <c r="U52" s="12">
        <v>8.6285897999999986E-2</v>
      </c>
      <c r="V52" s="12">
        <v>8.1290171999999994E-2</v>
      </c>
      <c r="W52" s="12">
        <v>7.6662211999999993E-2</v>
      </c>
      <c r="X52" s="12">
        <v>6.3666136900000003E-2</v>
      </c>
      <c r="Y52" s="12">
        <v>1.1783799999999999E-2</v>
      </c>
      <c r="Z52" s="12">
        <v>1.5822419599999998E-2</v>
      </c>
      <c r="AA52" s="12">
        <v>0</v>
      </c>
    </row>
    <row r="53" spans="1:27">
      <c r="A53" s="11" t="s">
        <v>28</v>
      </c>
      <c r="B53" s="11" t="s">
        <v>8</v>
      </c>
      <c r="C53" s="12">
        <v>0</v>
      </c>
      <c r="D53" s="12">
        <v>1.2670560000000001E-2</v>
      </c>
      <c r="E53" s="12">
        <v>1.4465476000000001E-2</v>
      </c>
      <c r="F53" s="12">
        <v>1.8050394000000001E-2</v>
      </c>
      <c r="G53" s="12">
        <v>1.7580956000000002E-2</v>
      </c>
      <c r="H53" s="12">
        <v>1.8313787000000002E-2</v>
      </c>
      <c r="I53" s="12">
        <v>1.7692627000000002E-2</v>
      </c>
      <c r="J53" s="12">
        <v>1.7136755E-2</v>
      </c>
      <c r="K53" s="12">
        <v>1.5834765000000001E-2</v>
      </c>
      <c r="L53" s="12">
        <v>1.5052244999999999E-2</v>
      </c>
      <c r="M53" s="12">
        <v>1.4393893E-2</v>
      </c>
      <c r="N53" s="12">
        <v>1.6193667999999998E-2</v>
      </c>
      <c r="O53" s="12">
        <v>1.4684167999999999E-2</v>
      </c>
      <c r="P53" s="12">
        <v>1.4020205499999999E-2</v>
      </c>
      <c r="Q53" s="12">
        <v>1.7533609999999998E-2</v>
      </c>
      <c r="R53" s="12">
        <v>1.6969682999999999E-2</v>
      </c>
      <c r="S53" s="12">
        <v>1.6329400000000001E-2</v>
      </c>
      <c r="T53" s="12">
        <v>1.6695295000000002E-2</v>
      </c>
      <c r="U53" s="12">
        <v>1.6816337999999997E-2</v>
      </c>
      <c r="V53" s="12">
        <v>1.6624676000000001E-2</v>
      </c>
      <c r="W53" s="12">
        <v>2.6183363000000001E-2</v>
      </c>
      <c r="X53" s="12">
        <v>2.3887216999999999E-2</v>
      </c>
      <c r="Y53" s="12">
        <v>2.2975069000000001E-2</v>
      </c>
      <c r="Z53" s="12">
        <v>2.2902467999999999E-2</v>
      </c>
      <c r="AA53" s="12">
        <v>2.175564E-2</v>
      </c>
    </row>
    <row r="54" spans="1:27">
      <c r="A54" s="11" t="s">
        <v>28</v>
      </c>
      <c r="B54" s="11" t="s">
        <v>12</v>
      </c>
      <c r="C54" s="12">
        <v>32.459309000000005</v>
      </c>
      <c r="D54" s="12">
        <v>37.753796999999999</v>
      </c>
      <c r="E54" s="12">
        <v>377.71850000000001</v>
      </c>
      <c r="F54" s="12">
        <v>232.31598000000002</v>
      </c>
      <c r="G54" s="12">
        <v>316.67570000000001</v>
      </c>
      <c r="H54" s="12">
        <v>703.55090000000007</v>
      </c>
      <c r="I54" s="12">
        <v>256.44442000000004</v>
      </c>
      <c r="J54" s="12">
        <v>1087.0528999999999</v>
      </c>
      <c r="K54" s="12">
        <v>526.78193999999996</v>
      </c>
      <c r="L54" s="12">
        <v>431.55650000000003</v>
      </c>
      <c r="M54" s="12">
        <v>376.81940000000003</v>
      </c>
      <c r="N54" s="12">
        <v>635.05624999999998</v>
      </c>
      <c r="O54" s="12">
        <v>366.04378000000003</v>
      </c>
      <c r="P54" s="12">
        <v>464.25799999999998</v>
      </c>
      <c r="Q54" s="12">
        <v>547.15025000000003</v>
      </c>
      <c r="R54" s="12">
        <v>645.25669999999991</v>
      </c>
      <c r="S54" s="12">
        <v>0</v>
      </c>
      <c r="T54" s="12">
        <v>0</v>
      </c>
      <c r="U54" s="12">
        <v>0</v>
      </c>
      <c r="V54" s="12">
        <v>0</v>
      </c>
      <c r="W54" s="12">
        <v>0</v>
      </c>
      <c r="X54" s="12">
        <v>0</v>
      </c>
      <c r="Y54" s="12">
        <v>0</v>
      </c>
      <c r="Z54" s="12">
        <v>0</v>
      </c>
      <c r="AA54" s="12">
        <v>0</v>
      </c>
    </row>
    <row r="55" spans="1:27">
      <c r="A55" s="11" t="s">
        <v>28</v>
      </c>
      <c r="B55" s="11" t="s">
        <v>5</v>
      </c>
      <c r="C55" s="12">
        <v>200.22650323889999</v>
      </c>
      <c r="D55" s="12">
        <v>128.98661506189998</v>
      </c>
      <c r="E55" s="12">
        <v>803.92508370710016</v>
      </c>
      <c r="F55" s="12">
        <v>721.3458007485001</v>
      </c>
      <c r="G55" s="12">
        <v>887.4319188968999</v>
      </c>
      <c r="H55" s="12">
        <v>1875.3293241699998</v>
      </c>
      <c r="I55" s="12">
        <v>515.73727946680015</v>
      </c>
      <c r="J55" s="12">
        <v>1449.7743604968998</v>
      </c>
      <c r="K55" s="12">
        <v>1066.2575084175003</v>
      </c>
      <c r="L55" s="12">
        <v>1396.3440516553003</v>
      </c>
      <c r="M55" s="12">
        <v>1311.4531551081</v>
      </c>
      <c r="N55" s="12">
        <v>3674.9298850068999</v>
      </c>
      <c r="O55" s="12">
        <v>2046.1289617640002</v>
      </c>
      <c r="P55" s="12">
        <v>2139.6051130980004</v>
      </c>
      <c r="Q55" s="12">
        <v>3133.003556053</v>
      </c>
      <c r="R55" s="12">
        <v>3152.0859702019998</v>
      </c>
      <c r="S55" s="12">
        <v>5887.5773790950007</v>
      </c>
      <c r="T55" s="12">
        <v>7139.8337750780001</v>
      </c>
      <c r="U55" s="12">
        <v>4558.5781290349996</v>
      </c>
      <c r="V55" s="12">
        <v>4954.2514680599998</v>
      </c>
      <c r="W55" s="12">
        <v>7432.1192450600001</v>
      </c>
      <c r="X55" s="12">
        <v>5215.7913772950005</v>
      </c>
      <c r="Y55" s="12">
        <v>5676.4313595900003</v>
      </c>
      <c r="Z55" s="12">
        <v>6980.2465188810002</v>
      </c>
      <c r="AA55" s="12">
        <v>3321.3879054099998</v>
      </c>
    </row>
    <row r="56" spans="1:27">
      <c r="A56" s="11" t="s">
        <v>28</v>
      </c>
      <c r="B56" s="11" t="s">
        <v>3</v>
      </c>
      <c r="C56" s="12">
        <v>18147.935799999999</v>
      </c>
      <c r="D56" s="12">
        <v>20846.52118</v>
      </c>
      <c r="E56" s="12">
        <v>20375.920760000001</v>
      </c>
      <c r="F56" s="12">
        <v>18304.511500000004</v>
      </c>
      <c r="G56" s="12">
        <v>14488.680119999999</v>
      </c>
      <c r="H56" s="12">
        <v>20684.549890000002</v>
      </c>
      <c r="I56" s="12">
        <v>16330.335329999996</v>
      </c>
      <c r="J56" s="12">
        <v>13367.648819999999</v>
      </c>
      <c r="K56" s="12">
        <v>12638.765589999999</v>
      </c>
      <c r="L56" s="12">
        <v>10904.579230000001</v>
      </c>
      <c r="M56" s="12">
        <v>12717.73228</v>
      </c>
      <c r="N56" s="12">
        <v>12375.212660000003</v>
      </c>
      <c r="O56" s="12">
        <v>11193.641600000001</v>
      </c>
      <c r="P56" s="12">
        <v>8851.7322600000007</v>
      </c>
      <c r="Q56" s="12">
        <v>12718.410019999999</v>
      </c>
      <c r="R56" s="12">
        <v>10068.837200000002</v>
      </c>
      <c r="S56" s="12">
        <v>8259.1068200000009</v>
      </c>
      <c r="T56" s="12">
        <v>7791.9552400000002</v>
      </c>
      <c r="U56" s="12">
        <v>6752.8747300000005</v>
      </c>
      <c r="V56" s="12">
        <v>7860.3234299999995</v>
      </c>
      <c r="W56" s="12">
        <v>7687.9641300000003</v>
      </c>
      <c r="X56" s="12">
        <v>6932.8198100000009</v>
      </c>
      <c r="Y56" s="12">
        <v>5481.2639500000005</v>
      </c>
      <c r="Z56" s="12">
        <v>7842.1054299999987</v>
      </c>
      <c r="AA56" s="12">
        <v>7447.2253199999996</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1008.6097190516731</v>
      </c>
      <c r="D58" s="12">
        <v>1073.725460867453</v>
      </c>
      <c r="E58" s="12">
        <v>1233.2705515143641</v>
      </c>
      <c r="F58" s="12">
        <v>1332.2337249871</v>
      </c>
      <c r="G58" s="12">
        <v>1420.298465469594</v>
      </c>
      <c r="H58" s="12">
        <v>1331.1926223989401</v>
      </c>
      <c r="I58" s="12">
        <v>1386.6290770198998</v>
      </c>
      <c r="J58" s="12">
        <v>1317.0802290434899</v>
      </c>
      <c r="K58" s="12">
        <v>1535.4278454701998</v>
      </c>
      <c r="L58" s="12">
        <v>1308.4994823952097</v>
      </c>
      <c r="M58" s="12">
        <v>1532.5954307830041</v>
      </c>
      <c r="N58" s="12">
        <v>1404.70707459404</v>
      </c>
      <c r="O58" s="12">
        <v>1391.4696322055902</v>
      </c>
      <c r="P58" s="12">
        <v>1360.5054155682042</v>
      </c>
      <c r="Q58" s="12">
        <v>1240.4346319410661</v>
      </c>
      <c r="R58" s="12">
        <v>1232.4021188177499</v>
      </c>
      <c r="S58" s="12">
        <v>1119.986187209176</v>
      </c>
      <c r="T58" s="12">
        <v>1157.1808648449201</v>
      </c>
      <c r="U58" s="12">
        <v>976.10122871988995</v>
      </c>
      <c r="V58" s="12">
        <v>975.59652498266007</v>
      </c>
      <c r="W58" s="12">
        <v>884.07674305873002</v>
      </c>
      <c r="X58" s="12">
        <v>850.8008299106599</v>
      </c>
      <c r="Y58" s="12">
        <v>784.34630786219998</v>
      </c>
      <c r="Z58" s="12">
        <v>765.94318748848013</v>
      </c>
      <c r="AA58" s="12">
        <v>765.03904197220004</v>
      </c>
    </row>
    <row r="59" spans="1:27">
      <c r="A59" s="11" t="s">
        <v>28</v>
      </c>
      <c r="B59" s="11" t="s">
        <v>9</v>
      </c>
      <c r="C59" s="12">
        <v>183.84126311859998</v>
      </c>
      <c r="D59" s="12">
        <v>160.81240917219</v>
      </c>
      <c r="E59" s="12">
        <v>153.70635243964</v>
      </c>
      <c r="F59" s="12">
        <v>141.46674864289002</v>
      </c>
      <c r="G59" s="12">
        <v>130.74889114368</v>
      </c>
      <c r="H59" s="12">
        <v>122.80339891451003</v>
      </c>
      <c r="I59" s="12">
        <v>116.13386490554002</v>
      </c>
      <c r="J59" s="12">
        <v>108.24571926845</v>
      </c>
      <c r="K59" s="12">
        <v>116.30063892046999</v>
      </c>
      <c r="L59" s="12">
        <v>214.51714539585998</v>
      </c>
      <c r="M59" s="12">
        <v>194.53462745000002</v>
      </c>
      <c r="N59" s="12">
        <v>223.7100276349</v>
      </c>
      <c r="O59" s="12">
        <v>222.75742875500006</v>
      </c>
      <c r="P59" s="12">
        <v>227.248420471</v>
      </c>
      <c r="Q59" s="12">
        <v>263.7018795976</v>
      </c>
      <c r="R59" s="12">
        <v>257.14719418879997</v>
      </c>
      <c r="S59" s="12">
        <v>294.24009369999999</v>
      </c>
      <c r="T59" s="12">
        <v>265.41331730000002</v>
      </c>
      <c r="U59" s="12">
        <v>357.02600089999999</v>
      </c>
      <c r="V59" s="12">
        <v>333.68259649999999</v>
      </c>
      <c r="W59" s="12">
        <v>426.31158080000006</v>
      </c>
      <c r="X59" s="12">
        <v>428.16306769999994</v>
      </c>
      <c r="Y59" s="12">
        <v>427.06895609999998</v>
      </c>
      <c r="Z59" s="12">
        <v>365.52191469999997</v>
      </c>
      <c r="AA59" s="12">
        <v>355.92529100000002</v>
      </c>
    </row>
    <row r="60" spans="1:27">
      <c r="A60" s="11" t="s">
        <v>28</v>
      </c>
      <c r="B60" s="11" t="s">
        <v>102</v>
      </c>
      <c r="C60" s="12">
        <v>13.927362692399999</v>
      </c>
      <c r="D60" s="12">
        <v>13.3743838358</v>
      </c>
      <c r="E60" s="12">
        <v>14.9219562842</v>
      </c>
      <c r="F60" s="12">
        <v>54.315665479700002</v>
      </c>
      <c r="G60" s="12">
        <v>51.235232649599993</v>
      </c>
      <c r="H60" s="12">
        <v>44.4936343826</v>
      </c>
      <c r="I60" s="12">
        <v>88.260443769999995</v>
      </c>
      <c r="J60" s="12">
        <v>128.8767891</v>
      </c>
      <c r="K60" s="12">
        <v>121.12177181999999</v>
      </c>
      <c r="L60" s="12">
        <v>157.78430882999999</v>
      </c>
      <c r="M60" s="12">
        <v>136.18019269999999</v>
      </c>
      <c r="N60" s="12">
        <v>121.7983456</v>
      </c>
      <c r="O60" s="12">
        <v>215.75417899999999</v>
      </c>
      <c r="P60" s="12">
        <v>209.10721630000003</v>
      </c>
      <c r="Q60" s="12">
        <v>232.45207434999998</v>
      </c>
      <c r="R60" s="12">
        <v>223.17447688000001</v>
      </c>
      <c r="S60" s="12">
        <v>263.73304123999998</v>
      </c>
      <c r="T60" s="12">
        <v>234.34326222999999</v>
      </c>
      <c r="U60" s="12">
        <v>282.6630715</v>
      </c>
      <c r="V60" s="12">
        <v>253.68473170000001</v>
      </c>
      <c r="W60" s="12">
        <v>253.51832430000002</v>
      </c>
      <c r="X60" s="12">
        <v>304.62451110000001</v>
      </c>
      <c r="Y60" s="12">
        <v>295.98308232000005</v>
      </c>
      <c r="Z60" s="12">
        <v>249.064715565</v>
      </c>
      <c r="AA60" s="12">
        <v>240.01043826999998</v>
      </c>
    </row>
    <row r="61" spans="1:27">
      <c r="A61" s="11" t="s">
        <v>28</v>
      </c>
      <c r="B61" s="11" t="s">
        <v>15</v>
      </c>
      <c r="C61" s="12">
        <v>0</v>
      </c>
      <c r="D61" s="12">
        <v>0</v>
      </c>
      <c r="E61" s="12">
        <v>2.8545888000000002E-3</v>
      </c>
      <c r="F61" s="12">
        <v>1.0067431700000001E-2</v>
      </c>
      <c r="G61" s="12">
        <v>1.0181755299999999E-2</v>
      </c>
      <c r="H61" s="12">
        <v>9.4267143999999994E-3</v>
      </c>
      <c r="I61" s="12">
        <v>8.8157037999999997E-3</v>
      </c>
      <c r="J61" s="12">
        <v>8.6774295999999997E-3</v>
      </c>
      <c r="K61" s="12">
        <v>8.1351979999999997E-3</v>
      </c>
      <c r="L61" s="12">
        <v>7.4689618000000008E-3</v>
      </c>
      <c r="M61" s="12">
        <v>7.0402208000000001E-3</v>
      </c>
      <c r="N61" s="12">
        <v>6.6867533000000007E-3</v>
      </c>
      <c r="O61" s="12">
        <v>7.4753451E-3</v>
      </c>
      <c r="P61" s="12">
        <v>7.1545823999999997E-3</v>
      </c>
      <c r="Q61" s="12">
        <v>9.4553261000000013E-3</v>
      </c>
      <c r="R61" s="12">
        <v>9.1047645999999989E-3</v>
      </c>
      <c r="S61" s="12">
        <v>9.296724000000001E-3</v>
      </c>
      <c r="T61" s="12">
        <v>8.7824199000000013E-3</v>
      </c>
      <c r="U61" s="12">
        <v>1.11423956E-2</v>
      </c>
      <c r="V61" s="12">
        <v>1.0093898299999999E-2</v>
      </c>
      <c r="W61" s="12">
        <v>9.3383710999999994E-3</v>
      </c>
      <c r="X61" s="12">
        <v>17.224600370000001</v>
      </c>
      <c r="Y61" s="12">
        <v>16.539982943999998</v>
      </c>
      <c r="Z61" s="12">
        <v>15.0324402035</v>
      </c>
      <c r="AA61" s="12">
        <v>13.8098302831</v>
      </c>
    </row>
    <row r="62" spans="1:27">
      <c r="A62" s="11" t="s">
        <v>28</v>
      </c>
      <c r="B62" s="11" t="s">
        <v>17</v>
      </c>
      <c r="C62" s="12">
        <v>1.045750086</v>
      </c>
      <c r="D62" s="12">
        <v>1.720440513</v>
      </c>
      <c r="E62" s="12">
        <v>3.0309841310000003</v>
      </c>
      <c r="F62" s="12">
        <v>4.5464844800000002</v>
      </c>
      <c r="G62" s="12">
        <v>6.9403197130000001</v>
      </c>
      <c r="H62" s="12">
        <v>8.3066300809999998</v>
      </c>
      <c r="I62" s="12">
        <v>10.792205963000001</v>
      </c>
      <c r="J62" s="12">
        <v>11.747967080999999</v>
      </c>
      <c r="K62" s="12">
        <v>13.805011675999999</v>
      </c>
      <c r="L62" s="12">
        <v>15.964301549</v>
      </c>
      <c r="M62" s="12">
        <v>18.609593050000001</v>
      </c>
      <c r="N62" s="12">
        <v>19.705403110000002</v>
      </c>
      <c r="O62" s="12">
        <v>23.520821339999998</v>
      </c>
      <c r="P62" s="12">
        <v>25.962845730000002</v>
      </c>
      <c r="Q62" s="12">
        <v>27.756835289999998</v>
      </c>
      <c r="R62" s="12">
        <v>29.478579440000001</v>
      </c>
      <c r="S62" s="12">
        <v>32.048801470000001</v>
      </c>
      <c r="T62" s="12">
        <v>32.138560429999998</v>
      </c>
      <c r="U62" s="12">
        <v>34.918609549999999</v>
      </c>
      <c r="V62" s="12">
        <v>34.897255909999998</v>
      </c>
      <c r="W62" s="12">
        <v>34.258328800000001</v>
      </c>
      <c r="X62" s="12">
        <v>35.892444950000005</v>
      </c>
      <c r="Y62" s="12">
        <v>37.633077819999997</v>
      </c>
      <c r="Z62" s="12">
        <v>35.88709661</v>
      </c>
      <c r="AA62" s="12">
        <v>35.626366990000001</v>
      </c>
    </row>
    <row r="63" spans="1:27">
      <c r="A63" s="35" t="s">
        <v>98</v>
      </c>
      <c r="B63" s="35"/>
      <c r="C63" s="29">
        <v>119732.62159440917</v>
      </c>
      <c r="D63" s="29">
        <v>109499.37613266153</v>
      </c>
      <c r="E63" s="29">
        <v>83321.304329793114</v>
      </c>
      <c r="F63" s="29">
        <v>74089.803253187507</v>
      </c>
      <c r="G63" s="29">
        <v>59151.730155386176</v>
      </c>
      <c r="H63" s="29">
        <v>57551.325369270453</v>
      </c>
      <c r="I63" s="29">
        <v>41046.877534739229</v>
      </c>
      <c r="J63" s="29">
        <v>36637.369585183835</v>
      </c>
      <c r="K63" s="29">
        <v>15883.758598000168</v>
      </c>
      <c r="L63" s="29">
        <v>14255.71439587337</v>
      </c>
      <c r="M63" s="29">
        <v>16133.344510359104</v>
      </c>
      <c r="N63" s="29">
        <v>18313.822158627845</v>
      </c>
      <c r="O63" s="29">
        <v>15220.220925374591</v>
      </c>
      <c r="P63" s="29">
        <v>13043.505484648706</v>
      </c>
      <c r="Q63" s="29">
        <v>17902.857071797665</v>
      </c>
      <c r="R63" s="29">
        <v>15355.85440948255</v>
      </c>
      <c r="S63" s="29">
        <v>15561.025772420178</v>
      </c>
      <c r="T63" s="29">
        <v>16354.492697099922</v>
      </c>
      <c r="U63" s="29">
        <v>12644.68319089089</v>
      </c>
      <c r="V63" s="29">
        <v>14123.951934390661</v>
      </c>
      <c r="W63" s="29">
        <v>16430.574544493731</v>
      </c>
      <c r="X63" s="29">
        <v>13427.662638259562</v>
      </c>
      <c r="Y63" s="29">
        <v>12369.145332421202</v>
      </c>
      <c r="Z63" s="29">
        <v>15953.855775957079</v>
      </c>
      <c r="AA63" s="29">
        <v>11889.5993140222</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7128.0016999999998</v>
      </c>
      <c r="D68" s="12">
        <v>5519.0932116579997</v>
      </c>
      <c r="E68" s="12">
        <v>6735.9283034919999</v>
      </c>
      <c r="F68" s="12">
        <v>3927.4416956509999</v>
      </c>
      <c r="G68" s="12">
        <v>5020.7159900489996</v>
      </c>
      <c r="H68" s="12">
        <v>5950.5575238609999</v>
      </c>
      <c r="I68" s="12">
        <v>4524.4903159469995</v>
      </c>
      <c r="J68" s="12">
        <v>5660.4906173280006</v>
      </c>
      <c r="K68" s="12">
        <v>4353.9824224204995</v>
      </c>
      <c r="L68" s="12">
        <v>3772.795266135</v>
      </c>
      <c r="M68" s="12">
        <v>4210.6868404890001</v>
      </c>
      <c r="N68" s="12">
        <v>5311.1367816410002</v>
      </c>
      <c r="O68" s="12">
        <v>2990.3167383175</v>
      </c>
      <c r="P68" s="12">
        <v>3444.328702325</v>
      </c>
      <c r="Q68" s="12">
        <v>1.3404579999999999E-2</v>
      </c>
      <c r="R68" s="12">
        <v>1.2848363000000002E-2</v>
      </c>
      <c r="S68" s="12">
        <v>1.2272311000000001E-2</v>
      </c>
      <c r="T68" s="12">
        <v>1.1571158999999999E-2</v>
      </c>
      <c r="U68" s="12">
        <v>1.0744170000000001E-2</v>
      </c>
      <c r="V68" s="12">
        <v>1.0378835000000001E-2</v>
      </c>
      <c r="W68" s="12">
        <v>1.1939593E-2</v>
      </c>
      <c r="X68" s="12">
        <v>1.0926640499999999E-2</v>
      </c>
      <c r="Y68" s="12">
        <v>1.0423478E-2</v>
      </c>
      <c r="Z68" s="12">
        <v>1.0110192E-2</v>
      </c>
      <c r="AA68" s="12">
        <v>9.5090065000000001E-3</v>
      </c>
    </row>
    <row r="69" spans="1:27">
      <c r="A69" s="11" t="s">
        <v>29</v>
      </c>
      <c r="B69" s="11" t="s">
        <v>12</v>
      </c>
      <c r="C69" s="12">
        <v>196.78438</v>
      </c>
      <c r="D69" s="12">
        <v>222.90678</v>
      </c>
      <c r="E69" s="12">
        <v>416.27755999999999</v>
      </c>
      <c r="F69" s="12">
        <v>212.81883999999999</v>
      </c>
      <c r="G69" s="12">
        <v>164.08074999999999</v>
      </c>
      <c r="H69" s="12">
        <v>198.80419000000001</v>
      </c>
      <c r="I69" s="12">
        <v>66.210560000000001</v>
      </c>
      <c r="J69" s="12">
        <v>279.07515999999998</v>
      </c>
      <c r="K69" s="12">
        <v>288.89771999999999</v>
      </c>
      <c r="L69" s="12">
        <v>184.88201999999998</v>
      </c>
      <c r="M69" s="12">
        <v>216.72620000000001</v>
      </c>
      <c r="N69" s="12">
        <v>712.7681</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1553.7440976968999</v>
      </c>
      <c r="D70" s="12">
        <v>1677.4002629694005</v>
      </c>
      <c r="E70" s="12">
        <v>2380.9768277435992</v>
      </c>
      <c r="F70" s="12">
        <v>1193.0033313424999</v>
      </c>
      <c r="G70" s="12">
        <v>2054.0905946312005</v>
      </c>
      <c r="H70" s="12">
        <v>2359.1252919441008</v>
      </c>
      <c r="I70" s="12">
        <v>1586.9078345111996</v>
      </c>
      <c r="J70" s="12">
        <v>2511.9134522426998</v>
      </c>
      <c r="K70" s="12">
        <v>2054.6106089226996</v>
      </c>
      <c r="L70" s="12">
        <v>1478.3681114097999</v>
      </c>
      <c r="M70" s="12">
        <v>2129.0100822797008</v>
      </c>
      <c r="N70" s="12">
        <v>3008.6863046824001</v>
      </c>
      <c r="O70" s="12">
        <v>1768.8718946976999</v>
      </c>
      <c r="P70" s="12">
        <v>2026.6633932369996</v>
      </c>
      <c r="Q70" s="12">
        <v>2381.0933505845001</v>
      </c>
      <c r="R70" s="12">
        <v>2880.2165413195999</v>
      </c>
      <c r="S70" s="12">
        <v>3159.137638787</v>
      </c>
      <c r="T70" s="12">
        <v>3239.4118067029995</v>
      </c>
      <c r="U70" s="12">
        <v>2282.7875854786998</v>
      </c>
      <c r="V70" s="12">
        <v>2457.3503036720999</v>
      </c>
      <c r="W70" s="12">
        <v>3314.8621418639996</v>
      </c>
      <c r="X70" s="12">
        <v>789.667256393</v>
      </c>
      <c r="Y70" s="12">
        <v>713.62090877239996</v>
      </c>
      <c r="Z70" s="12">
        <v>606.93251644880013</v>
      </c>
      <c r="AA70" s="12">
        <v>442.6666213236</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603.76918547719026</v>
      </c>
      <c r="D73" s="12">
        <v>623.31046427030003</v>
      </c>
      <c r="E73" s="12">
        <v>609.01298154632991</v>
      </c>
      <c r="F73" s="12">
        <v>708.23005035982999</v>
      </c>
      <c r="G73" s="12">
        <v>686.82277327720976</v>
      </c>
      <c r="H73" s="12">
        <v>771.14195770152992</v>
      </c>
      <c r="I73" s="12">
        <v>740.87593073622008</v>
      </c>
      <c r="J73" s="12">
        <v>664.57905108036005</v>
      </c>
      <c r="K73" s="12">
        <v>703.38547020985993</v>
      </c>
      <c r="L73" s="12">
        <v>630.48829878953984</v>
      </c>
      <c r="M73" s="12">
        <v>629.31345928253006</v>
      </c>
      <c r="N73" s="12">
        <v>542.51779430963995</v>
      </c>
      <c r="O73" s="12">
        <v>574.8311915920001</v>
      </c>
      <c r="P73" s="12">
        <v>534.40224980808</v>
      </c>
      <c r="Q73" s="12">
        <v>532.60047431851012</v>
      </c>
      <c r="R73" s="12">
        <v>552.20699554064981</v>
      </c>
      <c r="S73" s="12">
        <v>464.37485702883015</v>
      </c>
      <c r="T73" s="12">
        <v>481.17585647861</v>
      </c>
      <c r="U73" s="12">
        <v>421.27776193444981</v>
      </c>
      <c r="V73" s="12">
        <v>499.90495800624996</v>
      </c>
      <c r="W73" s="12">
        <v>439.93909692727999</v>
      </c>
      <c r="X73" s="12">
        <v>476.20826544047003</v>
      </c>
      <c r="Y73" s="12">
        <v>438.94886968430006</v>
      </c>
      <c r="Z73" s="12">
        <v>478.59190213664999</v>
      </c>
      <c r="AA73" s="12">
        <v>500.85202663408012</v>
      </c>
    </row>
    <row r="74" spans="1:27">
      <c r="A74" s="11" t="s">
        <v>29</v>
      </c>
      <c r="B74" s="11" t="s">
        <v>9</v>
      </c>
      <c r="C74" s="12">
        <v>109.67477653044605</v>
      </c>
      <c r="D74" s="12">
        <v>94.714943590900006</v>
      </c>
      <c r="E74" s="12">
        <v>91.313419786019992</v>
      </c>
      <c r="F74" s="12">
        <v>80.824488587299996</v>
      </c>
      <c r="G74" s="12">
        <v>77.805884998440007</v>
      </c>
      <c r="H74" s="12">
        <v>71.368407186509998</v>
      </c>
      <c r="I74" s="12">
        <v>65.550564003689999</v>
      </c>
      <c r="J74" s="12">
        <v>60.540786499090004</v>
      </c>
      <c r="K74" s="12">
        <v>57.113951510289986</v>
      </c>
      <c r="L74" s="12">
        <v>100.47166174879</v>
      </c>
      <c r="M74" s="12">
        <v>89.526046222990018</v>
      </c>
      <c r="N74" s="12">
        <v>136.65790776334001</v>
      </c>
      <c r="O74" s="12">
        <v>133.79231585223999</v>
      </c>
      <c r="P74" s="12">
        <v>135.30618997392</v>
      </c>
      <c r="Q74" s="12">
        <v>182.32113672663999</v>
      </c>
      <c r="R74" s="12">
        <v>173.18240013593999</v>
      </c>
      <c r="S74" s="12">
        <v>202.51991311749998</v>
      </c>
      <c r="T74" s="12">
        <v>254.88066646230999</v>
      </c>
      <c r="U74" s="12">
        <v>343.17548439986001</v>
      </c>
      <c r="V74" s="12">
        <v>291.69540561129998</v>
      </c>
      <c r="W74" s="12">
        <v>348.67681823055995</v>
      </c>
      <c r="X74" s="12">
        <v>329.93361837986998</v>
      </c>
      <c r="Y74" s="12">
        <v>345.55683108817999</v>
      </c>
      <c r="Z74" s="12">
        <v>301.08871721410003</v>
      </c>
      <c r="AA74" s="12">
        <v>276.53541384613999</v>
      </c>
    </row>
    <row r="75" spans="1:27">
      <c r="A75" s="11" t="s">
        <v>29</v>
      </c>
      <c r="B75" s="11" t="s">
        <v>102</v>
      </c>
      <c r="C75" s="12">
        <v>16.375076006800001</v>
      </c>
      <c r="D75" s="12">
        <v>15.689201592</v>
      </c>
      <c r="E75" s="12">
        <v>14.719701661800002</v>
      </c>
      <c r="F75" s="12">
        <v>13.414750219200002</v>
      </c>
      <c r="G75" s="12">
        <v>12.8585728493</v>
      </c>
      <c r="H75" s="12">
        <v>11.834593369299998</v>
      </c>
      <c r="I75" s="12">
        <v>11.0911521413</v>
      </c>
      <c r="J75" s="12">
        <v>10.3140797358</v>
      </c>
      <c r="K75" s="12">
        <v>14.302120625600001</v>
      </c>
      <c r="L75" s="12">
        <v>168.45384135699999</v>
      </c>
      <c r="M75" s="12">
        <v>151.94561139499999</v>
      </c>
      <c r="N75" s="12">
        <v>137.42879746400001</v>
      </c>
      <c r="O75" s="12">
        <v>192.305373253</v>
      </c>
      <c r="P75" s="12">
        <v>190.733257487</v>
      </c>
      <c r="Q75" s="12">
        <v>241.92753400799998</v>
      </c>
      <c r="R75" s="12">
        <v>229.54343936999999</v>
      </c>
      <c r="S75" s="12">
        <v>230.965503531</v>
      </c>
      <c r="T75" s="12">
        <v>261.035678733</v>
      </c>
      <c r="U75" s="12">
        <v>376.07998169999996</v>
      </c>
      <c r="V75" s="12">
        <v>305.32528766899998</v>
      </c>
      <c r="W75" s="12">
        <v>333.171244016</v>
      </c>
      <c r="X75" s="12">
        <v>335.78695998500001</v>
      </c>
      <c r="Y75" s="12">
        <v>355.89798177800003</v>
      </c>
      <c r="Z75" s="12">
        <v>291.289619824</v>
      </c>
      <c r="AA75" s="12">
        <v>252.11711675799998</v>
      </c>
    </row>
    <row r="76" spans="1:27">
      <c r="A76" s="11" t="s">
        <v>29</v>
      </c>
      <c r="B76" s="11" t="s">
        <v>15</v>
      </c>
      <c r="C76" s="12">
        <v>0</v>
      </c>
      <c r="D76" s="12">
        <v>0</v>
      </c>
      <c r="E76" s="12">
        <v>2.4391820500000005E-3</v>
      </c>
      <c r="F76" s="12">
        <v>2.7841212999999997E-3</v>
      </c>
      <c r="G76" s="12">
        <v>3.1491594999999996E-3</v>
      </c>
      <c r="H76" s="12">
        <v>2.9715856999999999E-3</v>
      </c>
      <c r="I76" s="12">
        <v>3.0125086000000003E-3</v>
      </c>
      <c r="J76" s="12">
        <v>3.2211141000000002E-3</v>
      </c>
      <c r="K76" s="12">
        <v>3.1437147999999995E-3</v>
      </c>
      <c r="L76" s="12">
        <v>2.9845045E-3</v>
      </c>
      <c r="M76" s="12">
        <v>2.9021045000000001E-3</v>
      </c>
      <c r="N76" s="12">
        <v>2.8011184000000001E-3</v>
      </c>
      <c r="O76" s="12">
        <v>3.2159535999999999E-3</v>
      </c>
      <c r="P76" s="12">
        <v>3.1008059000000002E-3</v>
      </c>
      <c r="Q76" s="12">
        <v>3.3766338999999999E-3</v>
      </c>
      <c r="R76" s="12">
        <v>3.2946817000000001E-3</v>
      </c>
      <c r="S76" s="12">
        <v>3.2854672999999995E-3</v>
      </c>
      <c r="T76" s="12">
        <v>3.3497333000000002E-3</v>
      </c>
      <c r="U76" s="12">
        <v>3.6838430999999996E-3</v>
      </c>
      <c r="V76" s="12">
        <v>3.4740424000000002E-3</v>
      </c>
      <c r="W76" s="12">
        <v>3.3914031999999999E-3</v>
      </c>
      <c r="X76" s="12">
        <v>3.8239800999999999E-3</v>
      </c>
      <c r="Y76" s="12">
        <v>3.7054257000000003E-3</v>
      </c>
      <c r="Z76" s="12">
        <v>3.4105953999999999E-3</v>
      </c>
      <c r="AA76" s="12">
        <v>3.3439205E-3</v>
      </c>
    </row>
    <row r="77" spans="1:27">
      <c r="A77" s="11" t="s">
        <v>29</v>
      </c>
      <c r="B77" s="11" t="s">
        <v>17</v>
      </c>
      <c r="C77" s="12">
        <v>4.6081059999999994</v>
      </c>
      <c r="D77" s="12">
        <v>6.0807866000000006</v>
      </c>
      <c r="E77" s="12">
        <v>7.0165834999999994</v>
      </c>
      <c r="F77" s="12">
        <v>8.0600625000000008</v>
      </c>
      <c r="G77" s="12">
        <v>9.2952770000000005</v>
      </c>
      <c r="H77" s="12">
        <v>10.184610000000001</v>
      </c>
      <c r="I77" s="12">
        <v>11.322479999999999</v>
      </c>
      <c r="J77" s="12">
        <v>12.088773</v>
      </c>
      <c r="K77" s="12">
        <v>13.348229</v>
      </c>
      <c r="L77" s="12">
        <v>14.305899</v>
      </c>
      <c r="M77" s="12">
        <v>15.594520000000001</v>
      </c>
      <c r="N77" s="12">
        <v>15.698686</v>
      </c>
      <c r="O77" s="12">
        <v>16.930559000000002</v>
      </c>
      <c r="P77" s="12">
        <v>18.366225</v>
      </c>
      <c r="Q77" s="12">
        <v>18.450509999999998</v>
      </c>
      <c r="R77" s="12">
        <v>19.275127000000001</v>
      </c>
      <c r="S77" s="12">
        <v>19.575890000000001</v>
      </c>
      <c r="T77" s="12">
        <v>19.075883000000001</v>
      </c>
      <c r="U77" s="12">
        <v>20.109743999999999</v>
      </c>
      <c r="V77" s="12">
        <v>19.64256</v>
      </c>
      <c r="W77" s="12">
        <v>19.046719</v>
      </c>
      <c r="X77" s="12">
        <v>18.923083999999999</v>
      </c>
      <c r="Y77" s="12">
        <v>19.648855000000001</v>
      </c>
      <c r="Z77" s="12">
        <v>18.499254000000001</v>
      </c>
      <c r="AA77" s="12">
        <v>17.949210000000001</v>
      </c>
    </row>
    <row r="78" spans="1:27">
      <c r="A78" s="35" t="s">
        <v>98</v>
      </c>
      <c r="B78" s="35"/>
      <c r="C78" s="29">
        <v>9591.9741397045364</v>
      </c>
      <c r="D78" s="29">
        <v>8137.4256624886002</v>
      </c>
      <c r="E78" s="29">
        <v>10233.509092567949</v>
      </c>
      <c r="F78" s="29">
        <v>6122.3184059406303</v>
      </c>
      <c r="G78" s="29">
        <v>8003.5159929558495</v>
      </c>
      <c r="H78" s="29">
        <v>9350.9973706931396</v>
      </c>
      <c r="I78" s="29">
        <v>6984.035205198109</v>
      </c>
      <c r="J78" s="29">
        <v>9176.5990671501513</v>
      </c>
      <c r="K78" s="29">
        <v>7457.9901730633483</v>
      </c>
      <c r="L78" s="29">
        <v>6167.00535808313</v>
      </c>
      <c r="M78" s="29">
        <v>7275.2626282742212</v>
      </c>
      <c r="N78" s="29">
        <v>9711.7668883963797</v>
      </c>
      <c r="O78" s="29">
        <v>5467.8121404594403</v>
      </c>
      <c r="P78" s="29">
        <v>6140.7005353439999</v>
      </c>
      <c r="Q78" s="29">
        <v>3096.0283662096504</v>
      </c>
      <c r="R78" s="29">
        <v>3605.61878535919</v>
      </c>
      <c r="S78" s="29">
        <v>3826.0446812443301</v>
      </c>
      <c r="T78" s="29">
        <v>3975.4799008029195</v>
      </c>
      <c r="U78" s="29">
        <v>3047.2515759830098</v>
      </c>
      <c r="V78" s="29">
        <v>3248.9610461246502</v>
      </c>
      <c r="W78" s="29">
        <v>4103.4899966148396</v>
      </c>
      <c r="X78" s="29">
        <v>1595.82006685384</v>
      </c>
      <c r="Y78" s="29">
        <v>1498.1370330228799</v>
      </c>
      <c r="Z78" s="29">
        <v>1386.62324599155</v>
      </c>
      <c r="AA78" s="29">
        <v>1220.0635708103202</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7.1084049999999999E-3</v>
      </c>
      <c r="E83" s="12">
        <v>7.1848340000000002E-3</v>
      </c>
      <c r="F83" s="12">
        <v>7.1593769999999998E-3</v>
      </c>
      <c r="G83" s="12">
        <v>7.1096899999999992E-3</v>
      </c>
      <c r="H83" s="12">
        <v>7.1420049999999999E-3</v>
      </c>
      <c r="I83" s="12">
        <v>7.3327920000000003E-3</v>
      </c>
      <c r="J83" s="12">
        <v>7.4604789999999999E-3</v>
      </c>
      <c r="K83" s="12">
        <v>7.8188789999999991E-3</v>
      </c>
      <c r="L83" s="12">
        <v>8.2202579999999994E-3</v>
      </c>
      <c r="M83" s="12">
        <v>7.8573890000000011E-3</v>
      </c>
      <c r="N83" s="12">
        <v>8.0102410000000013E-3</v>
      </c>
      <c r="O83" s="12">
        <v>7.4566570000000002E-3</v>
      </c>
      <c r="P83" s="12">
        <v>7.1062145000000002E-3</v>
      </c>
      <c r="Q83" s="12">
        <v>7.636973E-3</v>
      </c>
      <c r="R83" s="12">
        <v>7.2509589999999995E-3</v>
      </c>
      <c r="S83" s="12">
        <v>7.0222664000000002E-3</v>
      </c>
      <c r="T83" s="12">
        <v>6.4510026000000002E-3</v>
      </c>
      <c r="U83" s="12">
        <v>6.2816872999999999E-3</v>
      </c>
      <c r="V83" s="12">
        <v>6.0049343000000005E-3</v>
      </c>
      <c r="W83" s="12">
        <v>6.1255045000000001E-3</v>
      </c>
      <c r="X83" s="12">
        <v>6.4700946999999998E-3</v>
      </c>
      <c r="Y83" s="12">
        <v>6.1464534000000006E-3</v>
      </c>
      <c r="Z83" s="12">
        <v>5.9188850000000005E-3</v>
      </c>
      <c r="AA83" s="12">
        <v>5.6403970000000001E-3</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1.3180369700000001E-2</v>
      </c>
      <c r="D85" s="12">
        <v>1.3058900599999999E-2</v>
      </c>
      <c r="E85" s="12">
        <v>5.0413134999999991E-2</v>
      </c>
      <c r="F85" s="12">
        <v>1.8039358551999998</v>
      </c>
      <c r="G85" s="12">
        <v>1.30533526E-2</v>
      </c>
      <c r="H85" s="12">
        <v>0.1888805361</v>
      </c>
      <c r="I85" s="12">
        <v>7.7351187785000004</v>
      </c>
      <c r="J85" s="12">
        <v>12.7488812952</v>
      </c>
      <c r="K85" s="12">
        <v>20.742192062400001</v>
      </c>
      <c r="L85" s="12">
        <v>36.814484452199999</v>
      </c>
      <c r="M85" s="12">
        <v>2.2967699031</v>
      </c>
      <c r="N85" s="12">
        <v>70.143165206300012</v>
      </c>
      <c r="O85" s="12">
        <v>63.586388583999991</v>
      </c>
      <c r="P85" s="12">
        <v>61.468082148199997</v>
      </c>
      <c r="Q85" s="12">
        <v>73.061525644300005</v>
      </c>
      <c r="R85" s="12">
        <v>51.846842730399999</v>
      </c>
      <c r="S85" s="12">
        <v>203.76532186329999</v>
      </c>
      <c r="T85" s="12">
        <v>45.773536128099998</v>
      </c>
      <c r="U85" s="12">
        <v>18.986052181400002</v>
      </c>
      <c r="V85" s="12">
        <v>25.407566219999996</v>
      </c>
      <c r="W85" s="12">
        <v>23.907070600899999</v>
      </c>
      <c r="X85" s="12">
        <v>13.7908531511</v>
      </c>
      <c r="Y85" s="12">
        <v>16.381616411900001</v>
      </c>
      <c r="Z85" s="12">
        <v>12.627250040899998</v>
      </c>
      <c r="AA85" s="12">
        <v>11.142761398899999</v>
      </c>
    </row>
    <row r="86" spans="1:27">
      <c r="A86" s="11" t="s">
        <v>30</v>
      </c>
      <c r="B86" s="11" t="s">
        <v>3</v>
      </c>
      <c r="C86" s="12">
        <v>63073.816599999991</v>
      </c>
      <c r="D86" s="12">
        <v>59515.984899999989</v>
      </c>
      <c r="E86" s="12">
        <v>56193.842599999996</v>
      </c>
      <c r="F86" s="12">
        <v>49996.158000000003</v>
      </c>
      <c r="G86" s="12">
        <v>42810.921499999997</v>
      </c>
      <c r="H86" s="12">
        <v>40728.826249999998</v>
      </c>
      <c r="I86" s="12">
        <v>51833.343700000005</v>
      </c>
      <c r="J86" s="12">
        <v>47767.813699999999</v>
      </c>
      <c r="K86" s="12">
        <v>42539.030600000006</v>
      </c>
      <c r="L86" s="12">
        <v>38643.074600000007</v>
      </c>
      <c r="M86" s="12">
        <v>37803.011500000001</v>
      </c>
      <c r="N86" s="12">
        <v>35994.305</v>
      </c>
      <c r="O86" s="12">
        <v>30880.280099999996</v>
      </c>
      <c r="P86" s="12">
        <v>27590.509100000003</v>
      </c>
      <c r="Q86" s="12">
        <v>28255.763999999999</v>
      </c>
      <c r="R86" s="12">
        <v>26178.1525</v>
      </c>
      <c r="S86" s="12">
        <v>24266.530900000002</v>
      </c>
      <c r="T86" s="12">
        <v>23252.152999999998</v>
      </c>
      <c r="U86" s="12">
        <v>21592.924939999997</v>
      </c>
      <c r="V86" s="12">
        <v>22382.002700000001</v>
      </c>
      <c r="W86" s="12">
        <v>21519.796739999998</v>
      </c>
      <c r="X86" s="12">
        <v>17982.73216</v>
      </c>
      <c r="Y86" s="12">
        <v>18580.323149999997</v>
      </c>
      <c r="Z86" s="12">
        <v>19927.497299999999</v>
      </c>
      <c r="AA86" s="12">
        <v>17518.072399999997</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384.28530004358993</v>
      </c>
      <c r="D88" s="12">
        <v>350.57882100015507</v>
      </c>
      <c r="E88" s="12">
        <v>355.82708513986796</v>
      </c>
      <c r="F88" s="12">
        <v>341.43221133568005</v>
      </c>
      <c r="G88" s="12">
        <v>375.31385266743001</v>
      </c>
      <c r="H88" s="12">
        <v>390.78604697100496</v>
      </c>
      <c r="I88" s="12">
        <v>476.77980470867396</v>
      </c>
      <c r="J88" s="12">
        <v>455.10875079927996</v>
      </c>
      <c r="K88" s="12">
        <v>746.83712435761004</v>
      </c>
      <c r="L88" s="12">
        <v>697.75350484373996</v>
      </c>
      <c r="M88" s="12">
        <v>627.12322514667005</v>
      </c>
      <c r="N88" s="12">
        <v>615.22333346641494</v>
      </c>
      <c r="O88" s="12">
        <v>592.04687087551997</v>
      </c>
      <c r="P88" s="12">
        <v>585.15267741720993</v>
      </c>
      <c r="Q88" s="12">
        <v>535.66520042495983</v>
      </c>
      <c r="R88" s="12">
        <v>494.47044946506992</v>
      </c>
      <c r="S88" s="12">
        <v>460.26845051759005</v>
      </c>
      <c r="T88" s="12">
        <v>476.173058868716</v>
      </c>
      <c r="U88" s="12">
        <v>437.74821152418997</v>
      </c>
      <c r="V88" s="12">
        <v>398.38343337586605</v>
      </c>
      <c r="W88" s="12">
        <v>392.53369655510596</v>
      </c>
      <c r="X88" s="12">
        <v>363.78097112671998</v>
      </c>
      <c r="Y88" s="12">
        <v>355.86346585076996</v>
      </c>
      <c r="Z88" s="12">
        <v>337.16534760794991</v>
      </c>
      <c r="AA88" s="12">
        <v>310.21700918472607</v>
      </c>
    </row>
    <row r="89" spans="1:27">
      <c r="A89" s="11" t="s">
        <v>30</v>
      </c>
      <c r="B89" s="11" t="s">
        <v>9</v>
      </c>
      <c r="C89" s="12">
        <v>2.0306551900000001E-4</v>
      </c>
      <c r="D89" s="12">
        <v>3.6829061599999999E-4</v>
      </c>
      <c r="E89" s="12">
        <v>4.2449014000000001E-4</v>
      </c>
      <c r="F89" s="12">
        <v>4.9629479999999994E-4</v>
      </c>
      <c r="G89" s="12">
        <v>4.5593458999999999E-4</v>
      </c>
      <c r="H89" s="12">
        <v>3.65106305E-4</v>
      </c>
      <c r="I89" s="12">
        <v>3.6729651899999991E-4</v>
      </c>
      <c r="J89" s="12">
        <v>4.8059613999999995E-4</v>
      </c>
      <c r="K89" s="12">
        <v>4.3883637999999996E-4</v>
      </c>
      <c r="L89" s="12">
        <v>6.1076806999999997E-4</v>
      </c>
      <c r="M89" s="12">
        <v>6.1234383000000005E-4</v>
      </c>
      <c r="N89" s="12">
        <v>8.0235279000000009E-4</v>
      </c>
      <c r="O89" s="12">
        <v>7.6040506E-4</v>
      </c>
      <c r="P89" s="12">
        <v>7.1219844999999998E-4</v>
      </c>
      <c r="Q89" s="12">
        <v>6.5890510000000003E-4</v>
      </c>
      <c r="R89" s="12">
        <v>6.5397052000000001E-4</v>
      </c>
      <c r="S89" s="12">
        <v>8.4451476999999994E-4</v>
      </c>
      <c r="T89" s="12">
        <v>8.2591688000000006E-4</v>
      </c>
      <c r="U89" s="12">
        <v>9.6158436E-4</v>
      </c>
      <c r="V89" s="12">
        <v>1.00705077E-3</v>
      </c>
      <c r="W89" s="12">
        <v>1.14684188E-3</v>
      </c>
      <c r="X89" s="12">
        <v>1.8297477400000001E-3</v>
      </c>
      <c r="Y89" s="12">
        <v>1.7095354799999999E-3</v>
      </c>
      <c r="Z89" s="12">
        <v>1.42175453E-3</v>
      </c>
      <c r="AA89" s="12">
        <v>1.40010376E-3</v>
      </c>
    </row>
    <row r="90" spans="1:27">
      <c r="A90" s="11" t="s">
        <v>30</v>
      </c>
      <c r="B90" s="11" t="s">
        <v>102</v>
      </c>
      <c r="C90" s="12">
        <v>2.0365937E-3</v>
      </c>
      <c r="D90" s="12">
        <v>2.2070750999999998E-3</v>
      </c>
      <c r="E90" s="12">
        <v>2.4374876499999999E-3</v>
      </c>
      <c r="F90" s="12">
        <v>2.6828929E-3</v>
      </c>
      <c r="G90" s="12">
        <v>2.9872796E-3</v>
      </c>
      <c r="H90" s="12">
        <v>2.8605738999999998E-3</v>
      </c>
      <c r="I90" s="12">
        <v>3.3678008999999997E-3</v>
      </c>
      <c r="J90" s="12">
        <v>4.2128697E-3</v>
      </c>
      <c r="K90" s="12">
        <v>6.4507899E-3</v>
      </c>
      <c r="L90" s="12">
        <v>7.2491518E-3</v>
      </c>
      <c r="M90" s="12">
        <v>7.1121064999999997E-3</v>
      </c>
      <c r="N90" s="12">
        <v>6.7329305000000004E-3</v>
      </c>
      <c r="O90" s="12">
        <v>7.0521578000000001E-3</v>
      </c>
      <c r="P90" s="12">
        <v>6.6930709000000005E-3</v>
      </c>
      <c r="Q90" s="12">
        <v>7.3897089999999995E-3</v>
      </c>
      <c r="R90" s="12">
        <v>7.0673430000000002E-3</v>
      </c>
      <c r="S90" s="12">
        <v>7.2057836000000005E-3</v>
      </c>
      <c r="T90" s="12">
        <v>7.8543487000000013E-3</v>
      </c>
      <c r="U90" s="12">
        <v>7.1846771E-3</v>
      </c>
      <c r="V90" s="12">
        <v>6.7356683999999995E-3</v>
      </c>
      <c r="W90" s="12">
        <v>6.8246239999999996E-3</v>
      </c>
      <c r="X90" s="12">
        <v>8.0929309999999994E-3</v>
      </c>
      <c r="Y90" s="12">
        <v>7.3937397000000005E-3</v>
      </c>
      <c r="Z90" s="12">
        <v>6.914519E-3</v>
      </c>
      <c r="AA90" s="12">
        <v>7.4607452999999992E-3</v>
      </c>
    </row>
    <row r="91" spans="1:27">
      <c r="A91" s="11" t="s">
        <v>30</v>
      </c>
      <c r="B91" s="11" t="s">
        <v>15</v>
      </c>
      <c r="C91" s="12">
        <v>0</v>
      </c>
      <c r="D91" s="12">
        <v>0</v>
      </c>
      <c r="E91" s="12">
        <v>3.8417302999999999E-3</v>
      </c>
      <c r="F91" s="12">
        <v>4.1357026E-3</v>
      </c>
      <c r="G91" s="12">
        <v>4.4659171999999999E-3</v>
      </c>
      <c r="H91" s="12">
        <v>4.8128047000000002E-3</v>
      </c>
      <c r="I91" s="12">
        <v>7.1102146000000003E-3</v>
      </c>
      <c r="J91" s="12">
        <v>1.0066827E-2</v>
      </c>
      <c r="K91" s="12">
        <v>23.5118848306</v>
      </c>
      <c r="L91" s="12">
        <v>102.07046059859999</v>
      </c>
      <c r="M91" s="12">
        <v>100.188948447</v>
      </c>
      <c r="N91" s="12">
        <v>89.082844670400007</v>
      </c>
      <c r="O91" s="12">
        <v>106.98482825180001</v>
      </c>
      <c r="P91" s="12">
        <v>106.3052843441</v>
      </c>
      <c r="Q91" s="12">
        <v>122.75461750939999</v>
      </c>
      <c r="R91" s="12">
        <v>116.680131358</v>
      </c>
      <c r="S91" s="12">
        <v>118.3577771547</v>
      </c>
      <c r="T91" s="12">
        <v>115.08104322760001</v>
      </c>
      <c r="U91" s="12">
        <v>99.054580473299993</v>
      </c>
      <c r="V91" s="12">
        <v>93.150565244199996</v>
      </c>
      <c r="W91" s="12">
        <v>92.639539042999999</v>
      </c>
      <c r="X91" s="12">
        <v>87.027232993699997</v>
      </c>
      <c r="Y91" s="12">
        <v>78.478924148400012</v>
      </c>
      <c r="Z91" s="12">
        <v>75.415822737499994</v>
      </c>
      <c r="AA91" s="12">
        <v>71.252354610200001</v>
      </c>
    </row>
    <row r="92" spans="1:27">
      <c r="A92" s="11" t="s">
        <v>30</v>
      </c>
      <c r="B92" s="11" t="s">
        <v>17</v>
      </c>
      <c r="C92" s="12">
        <v>5.7533935999999994E-2</v>
      </c>
      <c r="D92" s="12">
        <v>8.5594864000000007E-2</v>
      </c>
      <c r="E92" s="12">
        <v>0.1247569</v>
      </c>
      <c r="F92" s="12">
        <v>0.25307211000000002</v>
      </c>
      <c r="G92" s="12">
        <v>0.36268194999999998</v>
      </c>
      <c r="H92" s="12">
        <v>0.48020953</v>
      </c>
      <c r="I92" s="12">
        <v>0.76325140000000002</v>
      </c>
      <c r="J92" s="12">
        <v>0.92514189999999996</v>
      </c>
      <c r="K92" s="12">
        <v>1.2835667000000002</v>
      </c>
      <c r="L92" s="12">
        <v>1.3778280999999999</v>
      </c>
      <c r="M92" s="12">
        <v>1.5591085</v>
      </c>
      <c r="N92" s="12">
        <v>1.5499951000000001</v>
      </c>
      <c r="O92" s="12">
        <v>1.6984748999999999</v>
      </c>
      <c r="P92" s="12">
        <v>1.8697650000000001</v>
      </c>
      <c r="Q92" s="12">
        <v>1.8970306000000001</v>
      </c>
      <c r="R92" s="12">
        <v>1.905262</v>
      </c>
      <c r="S92" s="12">
        <v>2.2699281999999998</v>
      </c>
      <c r="T92" s="12">
        <v>2.4704412000000002</v>
      </c>
      <c r="U92" s="12">
        <v>2.3201658000000003</v>
      </c>
      <c r="V92" s="12">
        <v>2.4211039999999997</v>
      </c>
      <c r="W92" s="12">
        <v>2.3727296999999998</v>
      </c>
      <c r="X92" s="12">
        <v>2.4014281999999998</v>
      </c>
      <c r="Y92" s="12">
        <v>2.4420598</v>
      </c>
      <c r="Z92" s="12">
        <v>2.300189</v>
      </c>
      <c r="AA92" s="12">
        <v>2.2783074000000001</v>
      </c>
    </row>
    <row r="93" spans="1:27">
      <c r="A93" s="35" t="s">
        <v>98</v>
      </c>
      <c r="B93" s="35"/>
      <c r="C93" s="29">
        <v>63458.115283478801</v>
      </c>
      <c r="D93" s="29">
        <v>59866.584256596361</v>
      </c>
      <c r="E93" s="29">
        <v>56549.727707599006</v>
      </c>
      <c r="F93" s="29">
        <v>50339.401802862689</v>
      </c>
      <c r="G93" s="29">
        <v>43186.255971644619</v>
      </c>
      <c r="H93" s="29">
        <v>41119.808684618409</v>
      </c>
      <c r="I93" s="29">
        <v>52317.866323575698</v>
      </c>
      <c r="J93" s="29">
        <v>48235.679273169619</v>
      </c>
      <c r="K93" s="29">
        <v>43306.618174135401</v>
      </c>
      <c r="L93" s="29">
        <v>39377.651420322014</v>
      </c>
      <c r="M93" s="29">
        <v>38432.439964782599</v>
      </c>
      <c r="N93" s="29">
        <v>36679.680311266507</v>
      </c>
      <c r="O93" s="29">
        <v>31535.921576521578</v>
      </c>
      <c r="P93" s="29">
        <v>28237.13767797836</v>
      </c>
      <c r="Q93" s="29">
        <v>28864.499021947358</v>
      </c>
      <c r="R93" s="29">
        <v>26724.477697124988</v>
      </c>
      <c r="S93" s="29">
        <v>24930.572539162058</v>
      </c>
      <c r="T93" s="29">
        <v>23774.106871916294</v>
      </c>
      <c r="U93" s="29">
        <v>22049.666446977248</v>
      </c>
      <c r="V93" s="29">
        <v>22805.800711580938</v>
      </c>
      <c r="W93" s="29">
        <v>21936.244779502387</v>
      </c>
      <c r="X93" s="29">
        <v>18360.312284120257</v>
      </c>
      <c r="Y93" s="29">
        <v>18952.576088251546</v>
      </c>
      <c r="Z93" s="29">
        <v>20277.297238288375</v>
      </c>
      <c r="AA93" s="29">
        <v>17839.439211084384</v>
      </c>
    </row>
    <row r="96" spans="1:27" collapsed="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row>
    <row r="98" spans="1:27">
      <c r="A98" s="11" t="s">
        <v>18</v>
      </c>
      <c r="B98" s="11" t="s">
        <v>105</v>
      </c>
      <c r="C98" s="12">
        <v>43.64030142</v>
      </c>
      <c r="D98" s="12">
        <v>42.2973651</v>
      </c>
      <c r="E98" s="12">
        <v>43.250361099999992</v>
      </c>
      <c r="F98" s="12">
        <v>39.066724109999996</v>
      </c>
      <c r="G98" s="12">
        <v>36.941996570000001</v>
      </c>
      <c r="H98" s="12">
        <v>33.038066594</v>
      </c>
      <c r="I98" s="12">
        <v>31.724374470000001</v>
      </c>
      <c r="J98" s="12">
        <v>29.302661710000002</v>
      </c>
      <c r="K98" s="12">
        <v>27.626261995999997</v>
      </c>
      <c r="L98" s="12">
        <v>26.172428650000001</v>
      </c>
      <c r="M98" s="12">
        <v>22.445972776000001</v>
      </c>
      <c r="N98" s="12">
        <v>19.154697280000001</v>
      </c>
      <c r="O98" s="12">
        <v>18.560357810000003</v>
      </c>
      <c r="P98" s="12">
        <v>16.632221174000001</v>
      </c>
      <c r="Q98" s="12">
        <v>14.914323410000002</v>
      </c>
      <c r="R98" s="12">
        <v>14.19212271</v>
      </c>
      <c r="S98" s="12">
        <v>13.706248444</v>
      </c>
      <c r="T98" s="12">
        <v>12.648367606000001</v>
      </c>
      <c r="U98" s="12">
        <v>8.2619955279999999</v>
      </c>
      <c r="V98" s="12">
        <v>7.8108266499999992</v>
      </c>
      <c r="W98" s="12">
        <v>3.8554699599999998</v>
      </c>
      <c r="X98" s="12">
        <v>3.6407868900000002</v>
      </c>
      <c r="Y98" s="12">
        <v>3.4267585999999999</v>
      </c>
      <c r="Z98" s="12">
        <v>3.1071139199999998</v>
      </c>
      <c r="AA98" s="12">
        <v>2.9224103499999998</v>
      </c>
    </row>
    <row r="99" spans="1:27">
      <c r="A99" s="11" t="s">
        <v>18</v>
      </c>
      <c r="B99" s="11" t="s">
        <v>14</v>
      </c>
      <c r="C99" s="12">
        <v>11259.55284</v>
      </c>
      <c r="D99" s="12">
        <v>12778.172999999999</v>
      </c>
      <c r="E99" s="12">
        <v>14660.987860000001</v>
      </c>
      <c r="F99" s="12">
        <v>19558.538059999999</v>
      </c>
      <c r="G99" s="12">
        <v>23629.042959999999</v>
      </c>
      <c r="H99" s="12">
        <v>26338.845480000004</v>
      </c>
      <c r="I99" s="12">
        <v>30394.844430000001</v>
      </c>
      <c r="J99" s="12">
        <v>34027.220760000004</v>
      </c>
      <c r="K99" s="12">
        <v>36628.853660000001</v>
      </c>
      <c r="L99" s="12">
        <v>30329.860800000002</v>
      </c>
      <c r="M99" s="12">
        <v>32914.074139999997</v>
      </c>
      <c r="N99" s="12">
        <v>29484.404350000001</v>
      </c>
      <c r="O99" s="12">
        <v>30006.323599999996</v>
      </c>
      <c r="P99" s="12">
        <v>31077.714959999998</v>
      </c>
      <c r="Q99" s="12">
        <v>25995.488430000001</v>
      </c>
      <c r="R99" s="12">
        <v>25418.237999999998</v>
      </c>
      <c r="S99" s="12">
        <v>21690.982</v>
      </c>
      <c r="T99" s="12">
        <v>19986.13884</v>
      </c>
      <c r="U99" s="12">
        <v>19336.097019999997</v>
      </c>
      <c r="V99" s="12">
        <v>18726.655760000001</v>
      </c>
      <c r="W99" s="12">
        <v>15238.423790000001</v>
      </c>
      <c r="X99" s="12">
        <v>15727.480359999998</v>
      </c>
      <c r="Y99" s="12">
        <v>15386.213610000001</v>
      </c>
      <c r="Z99" s="12">
        <v>15254.321970000001</v>
      </c>
      <c r="AA99" s="12">
        <v>11795.135680000001</v>
      </c>
    </row>
    <row r="100" spans="1:27">
      <c r="A100" s="11" t="s">
        <v>18</v>
      </c>
      <c r="B100" s="11" t="s">
        <v>25</v>
      </c>
      <c r="C100" s="12">
        <v>9.8786629800000014</v>
      </c>
      <c r="D100" s="12">
        <v>15.1341191685</v>
      </c>
      <c r="E100" s="12">
        <v>22.599507529</v>
      </c>
      <c r="F100" s="12">
        <v>30.406442794</v>
      </c>
      <c r="G100" s="12">
        <v>39.891845385000003</v>
      </c>
      <c r="H100" s="12">
        <v>46.435811973999996</v>
      </c>
      <c r="I100" s="12">
        <v>58.492593340000006</v>
      </c>
      <c r="J100" s="12">
        <v>65.775937680000013</v>
      </c>
      <c r="K100" s="12">
        <v>78.788159764999989</v>
      </c>
      <c r="L100" s="12">
        <v>90.395500503999983</v>
      </c>
      <c r="M100" s="12">
        <v>103.92955805999999</v>
      </c>
      <c r="N100" s="12">
        <v>111.21178763</v>
      </c>
      <c r="O100" s="12">
        <v>126.52034798</v>
      </c>
      <c r="P100" s="12">
        <v>138.83129044</v>
      </c>
      <c r="Q100" s="12">
        <v>144.17489298999999</v>
      </c>
      <c r="R100" s="12">
        <v>154.53606209999998</v>
      </c>
      <c r="S100" s="12">
        <v>163.24897385999998</v>
      </c>
      <c r="T100" s="12">
        <v>166.80987229000002</v>
      </c>
      <c r="U100" s="12">
        <v>176.34445792000002</v>
      </c>
      <c r="V100" s="12">
        <v>181.78345489999998</v>
      </c>
      <c r="W100" s="12">
        <v>178.71091666999999</v>
      </c>
      <c r="X100" s="12">
        <v>183.42173224999999</v>
      </c>
      <c r="Y100" s="12">
        <v>187.8535602</v>
      </c>
      <c r="Z100" s="12">
        <v>180.73688897</v>
      </c>
      <c r="AA100" s="12">
        <v>179.40178841000002</v>
      </c>
    </row>
    <row r="101" spans="1:27">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27">
      <c r="A103" s="11" t="s">
        <v>26</v>
      </c>
      <c r="B103" s="11" t="s">
        <v>105</v>
      </c>
      <c r="C103" s="12">
        <v>2.2280266000000002</v>
      </c>
      <c r="D103" s="12">
        <v>2.4726902000000002</v>
      </c>
      <c r="E103" s="12">
        <v>2.850714</v>
      </c>
      <c r="F103" s="12">
        <v>2.6233519999999997</v>
      </c>
      <c r="G103" s="12">
        <v>2.4459320999999998</v>
      </c>
      <c r="H103" s="12">
        <v>2.1873245000000003</v>
      </c>
      <c r="I103" s="12">
        <v>2.0644499999999999</v>
      </c>
      <c r="J103" s="12">
        <v>1.972108</v>
      </c>
      <c r="K103" s="12">
        <v>1.8599382</v>
      </c>
      <c r="L103" s="12">
        <v>1.7764978</v>
      </c>
      <c r="M103" s="12">
        <v>1.6721946000000001</v>
      </c>
      <c r="N103" s="12">
        <v>1.5156674999999999</v>
      </c>
      <c r="O103" s="12">
        <v>1.4623047</v>
      </c>
      <c r="P103" s="12">
        <v>0</v>
      </c>
      <c r="Q103" s="12">
        <v>0</v>
      </c>
      <c r="R103" s="12">
        <v>0</v>
      </c>
      <c r="S103" s="12">
        <v>0</v>
      </c>
      <c r="T103" s="12">
        <v>0</v>
      </c>
      <c r="U103" s="12">
        <v>0</v>
      </c>
      <c r="V103" s="12">
        <v>0</v>
      </c>
      <c r="W103" s="12">
        <v>0</v>
      </c>
      <c r="X103" s="12">
        <v>0</v>
      </c>
      <c r="Y103" s="12">
        <v>0</v>
      </c>
      <c r="Z103" s="12">
        <v>0</v>
      </c>
      <c r="AA103" s="12">
        <v>0</v>
      </c>
    </row>
    <row r="104" spans="1:27">
      <c r="A104" s="11" t="s">
        <v>26</v>
      </c>
      <c r="B104" s="11" t="s">
        <v>14</v>
      </c>
      <c r="C104" s="12">
        <v>6447.5993399999998</v>
      </c>
      <c r="D104" s="12">
        <v>7161.3939</v>
      </c>
      <c r="E104" s="12">
        <v>8163.9360600000009</v>
      </c>
      <c r="F104" s="12">
        <v>11818.914560000001</v>
      </c>
      <c r="G104" s="12">
        <v>16275.34916</v>
      </c>
      <c r="H104" s="12">
        <v>21528.493280000002</v>
      </c>
      <c r="I104" s="12">
        <v>24765.09763</v>
      </c>
      <c r="J104" s="12">
        <v>28833.509760000001</v>
      </c>
      <c r="K104" s="12">
        <v>31668.575659999999</v>
      </c>
      <c r="L104" s="12">
        <v>26098.950800000002</v>
      </c>
      <c r="M104" s="12">
        <v>28927.23704</v>
      </c>
      <c r="N104" s="12">
        <v>25970.21515</v>
      </c>
      <c r="O104" s="12">
        <v>26598.262899999998</v>
      </c>
      <c r="P104" s="12">
        <v>27629.149859999998</v>
      </c>
      <c r="Q104" s="12">
        <v>24188.045180000001</v>
      </c>
      <c r="R104" s="12">
        <v>22950.550299999999</v>
      </c>
      <c r="S104" s="12">
        <v>19714.45464</v>
      </c>
      <c r="T104" s="12">
        <v>17869.603640000001</v>
      </c>
      <c r="U104" s="12">
        <v>17544.545759999997</v>
      </c>
      <c r="V104" s="12">
        <v>16810.423260000003</v>
      </c>
      <c r="W104" s="12">
        <v>13646.098690000001</v>
      </c>
      <c r="X104" s="12">
        <v>14344.655219999999</v>
      </c>
      <c r="Y104" s="12">
        <v>14022.31696</v>
      </c>
      <c r="Z104" s="12">
        <v>14193.532660000001</v>
      </c>
      <c r="AA104" s="12">
        <v>10966.518400000001</v>
      </c>
    </row>
    <row r="105" spans="1:27">
      <c r="A105" s="11" t="s">
        <v>26</v>
      </c>
      <c r="B105" s="11" t="s">
        <v>25</v>
      </c>
      <c r="C105" s="12">
        <v>1.9655402049999999</v>
      </c>
      <c r="D105" s="12">
        <v>4.0013693369999999</v>
      </c>
      <c r="E105" s="12">
        <v>7.4906051369999993</v>
      </c>
      <c r="F105" s="12">
        <v>10.38111866</v>
      </c>
      <c r="G105" s="12">
        <v>13.57273541</v>
      </c>
      <c r="H105" s="12">
        <v>15.8972713</v>
      </c>
      <c r="I105" s="12">
        <v>20.38461238</v>
      </c>
      <c r="J105" s="12">
        <v>23.503321440000001</v>
      </c>
      <c r="K105" s="12">
        <v>27.781244130000001</v>
      </c>
      <c r="L105" s="12">
        <v>31.655912279999999</v>
      </c>
      <c r="M105" s="12">
        <v>35.984311309999995</v>
      </c>
      <c r="N105" s="12">
        <v>38.817417630000001</v>
      </c>
      <c r="O105" s="12">
        <v>44.391860680000001</v>
      </c>
      <c r="P105" s="12">
        <v>48.239877330000006</v>
      </c>
      <c r="Q105" s="12">
        <v>50.120075960000001</v>
      </c>
      <c r="R105" s="12">
        <v>53.761902460000002</v>
      </c>
      <c r="S105" s="12">
        <v>56.132394130000009</v>
      </c>
      <c r="T105" s="12">
        <v>56.733983299999998</v>
      </c>
      <c r="U105" s="12">
        <v>59.050268170000002</v>
      </c>
      <c r="V105" s="12">
        <v>60.367306929999998</v>
      </c>
      <c r="W105" s="12">
        <v>57.982139000000004</v>
      </c>
      <c r="X105" s="12">
        <v>60.432068739999998</v>
      </c>
      <c r="Y105" s="12">
        <v>60.960881369999996</v>
      </c>
      <c r="Z105" s="12">
        <v>59.54610804</v>
      </c>
      <c r="AA105" s="12">
        <v>59.326328230000001</v>
      </c>
    </row>
    <row r="107" spans="1:27">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27">
      <c r="A108" s="11" t="s">
        <v>27</v>
      </c>
      <c r="B108" s="11" t="s">
        <v>105</v>
      </c>
      <c r="C108" s="12">
        <v>5.5633477000000005</v>
      </c>
      <c r="D108" s="12">
        <v>5.308808</v>
      </c>
      <c r="E108" s="12">
        <v>5.2380649999999997</v>
      </c>
      <c r="F108" s="12">
        <v>5.1175749999999995</v>
      </c>
      <c r="G108" s="12">
        <v>4.7356176999999997</v>
      </c>
      <c r="H108" s="12">
        <v>4.2215166000000002</v>
      </c>
      <c r="I108" s="12">
        <v>4.0210996000000003</v>
      </c>
      <c r="J108" s="12">
        <v>3.8215447</v>
      </c>
      <c r="K108" s="12">
        <v>3.6737278</v>
      </c>
      <c r="L108" s="12">
        <v>3.4779309999999999</v>
      </c>
      <c r="M108" s="12">
        <v>3.2799763</v>
      </c>
      <c r="N108" s="12">
        <v>3.0574973000000001</v>
      </c>
      <c r="O108" s="12">
        <v>2.8780686000000002</v>
      </c>
      <c r="P108" s="12">
        <v>2.7397629999999999</v>
      </c>
      <c r="Q108" s="12">
        <v>2.416766</v>
      </c>
      <c r="R108" s="12">
        <v>2.3497124</v>
      </c>
      <c r="S108" s="12">
        <v>2.2626687000000003</v>
      </c>
      <c r="T108" s="12">
        <v>2.1931145000000001</v>
      </c>
      <c r="U108" s="12">
        <v>2.096994</v>
      </c>
      <c r="V108" s="12">
        <v>2.0421998000000001</v>
      </c>
      <c r="W108" s="12">
        <v>1.9035135000000001</v>
      </c>
      <c r="X108" s="12">
        <v>1.7847880999999999</v>
      </c>
      <c r="Y108" s="12">
        <v>1.7081</v>
      </c>
      <c r="Z108" s="12">
        <v>1.5609280000000001</v>
      </c>
      <c r="AA108" s="12">
        <v>1.4791912</v>
      </c>
    </row>
    <row r="109" spans="1:27">
      <c r="A109" s="11" t="s">
        <v>27</v>
      </c>
      <c r="B109" s="11" t="s">
        <v>14</v>
      </c>
      <c r="C109" s="12">
        <v>4811.9534999999996</v>
      </c>
      <c r="D109" s="12">
        <v>5616.7790999999997</v>
      </c>
      <c r="E109" s="12">
        <v>6497.0518000000002</v>
      </c>
      <c r="F109" s="12">
        <v>7739.6234999999997</v>
      </c>
      <c r="G109" s="12">
        <v>7353.6938</v>
      </c>
      <c r="H109" s="12">
        <v>4810.3522000000003</v>
      </c>
      <c r="I109" s="12">
        <v>5629.7467999999999</v>
      </c>
      <c r="J109" s="12">
        <v>5193.7110000000002</v>
      </c>
      <c r="K109" s="12">
        <v>4960.2780000000002</v>
      </c>
      <c r="L109" s="12">
        <v>4230.91</v>
      </c>
      <c r="M109" s="12">
        <v>3986.8371000000002</v>
      </c>
      <c r="N109" s="12">
        <v>3514.1892000000003</v>
      </c>
      <c r="O109" s="12">
        <v>3408.0607</v>
      </c>
      <c r="P109" s="12">
        <v>3448.5651000000003</v>
      </c>
      <c r="Q109" s="12">
        <v>1807.44325</v>
      </c>
      <c r="R109" s="12">
        <v>2467.6877000000004</v>
      </c>
      <c r="S109" s="12">
        <v>1976.52736</v>
      </c>
      <c r="T109" s="12">
        <v>2116.5352000000003</v>
      </c>
      <c r="U109" s="12">
        <v>1791.55126</v>
      </c>
      <c r="V109" s="12">
        <v>1916.2325000000001</v>
      </c>
      <c r="W109" s="12">
        <v>1592.3251</v>
      </c>
      <c r="X109" s="12">
        <v>1382.8251399999999</v>
      </c>
      <c r="Y109" s="12">
        <v>1363.8966499999999</v>
      </c>
      <c r="Z109" s="12">
        <v>1060.7893100000001</v>
      </c>
      <c r="AA109" s="12">
        <v>828.61728000000005</v>
      </c>
    </row>
    <row r="110" spans="1:27">
      <c r="A110" s="11" t="s">
        <v>27</v>
      </c>
      <c r="B110" s="11" t="s">
        <v>25</v>
      </c>
      <c r="C110" s="12">
        <v>1.2054872000000001</v>
      </c>
      <c r="D110" s="12">
        <v>1.8476301000000002</v>
      </c>
      <c r="E110" s="12">
        <v>3.1396904000000001</v>
      </c>
      <c r="F110" s="12">
        <v>4.9029340000000001</v>
      </c>
      <c r="G110" s="12">
        <v>6.7435150000000004</v>
      </c>
      <c r="H110" s="12">
        <v>8.2650040000000011</v>
      </c>
      <c r="I110" s="12">
        <v>11.151871</v>
      </c>
      <c r="J110" s="12">
        <v>13.178587</v>
      </c>
      <c r="K110" s="12">
        <v>17.523401999999997</v>
      </c>
      <c r="L110" s="12">
        <v>21.484928</v>
      </c>
      <c r="M110" s="12">
        <v>25.870794999999998</v>
      </c>
      <c r="N110" s="12">
        <v>28.934193</v>
      </c>
      <c r="O110" s="12">
        <v>32.562165999999998</v>
      </c>
      <c r="P110" s="12">
        <v>36.228214999999999</v>
      </c>
      <c r="Q110" s="12">
        <v>37.434580000000004</v>
      </c>
      <c r="R110" s="12">
        <v>41.029940000000003</v>
      </c>
      <c r="S110" s="12">
        <v>43.878862999999996</v>
      </c>
      <c r="T110" s="12">
        <v>46.722688000000005</v>
      </c>
      <c r="U110" s="12">
        <v>50.001272999999998</v>
      </c>
      <c r="V110" s="12">
        <v>54.236035000000001</v>
      </c>
      <c r="W110" s="12">
        <v>55.392233999999995</v>
      </c>
      <c r="X110" s="12">
        <v>55.652740000000001</v>
      </c>
      <c r="Y110" s="12">
        <v>56.436430000000001</v>
      </c>
      <c r="Z110" s="12">
        <v>54.701387000000004</v>
      </c>
      <c r="AA110" s="12">
        <v>54.359944999999996</v>
      </c>
    </row>
    <row r="112" spans="1:27">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16.536158499999999</v>
      </c>
      <c r="D113" s="12">
        <v>15.962937799999999</v>
      </c>
      <c r="E113" s="12">
        <v>17.756580699999997</v>
      </c>
      <c r="F113" s="12">
        <v>15.463477299999999</v>
      </c>
      <c r="G113" s="12">
        <v>14.518085299999999</v>
      </c>
      <c r="H113" s="12">
        <v>12.6746505</v>
      </c>
      <c r="I113" s="12">
        <v>12.491927</v>
      </c>
      <c r="J113" s="12">
        <v>11.356741300000001</v>
      </c>
      <c r="K113" s="12">
        <v>10.63618145</v>
      </c>
      <c r="L113" s="12">
        <v>10.22679965</v>
      </c>
      <c r="M113" s="12">
        <v>7.3741243499999998</v>
      </c>
      <c r="N113" s="12">
        <v>6.6128311999999996</v>
      </c>
      <c r="O113" s="12">
        <v>6.5401176000000003</v>
      </c>
      <c r="P113" s="12">
        <v>6.3973908000000002</v>
      </c>
      <c r="Q113" s="12">
        <v>5.6343874500000002</v>
      </c>
      <c r="R113" s="12">
        <v>5.3025210999999999</v>
      </c>
      <c r="S113" s="12">
        <v>5.2207464200000002</v>
      </c>
      <c r="T113" s="12">
        <v>4.6625529999999999</v>
      </c>
      <c r="U113" s="12">
        <v>0.43711489999999997</v>
      </c>
      <c r="V113" s="12">
        <v>0.41368747</v>
      </c>
      <c r="W113" s="12">
        <v>0.38324695000000003</v>
      </c>
      <c r="X113" s="12">
        <v>0.36543317000000003</v>
      </c>
      <c r="Y113" s="12">
        <v>0.35800360000000003</v>
      </c>
      <c r="Z113" s="12">
        <v>0.32851821999999997</v>
      </c>
      <c r="AA113" s="12">
        <v>0.30804424999999996</v>
      </c>
    </row>
    <row r="114" spans="1:27">
      <c r="A114" s="11" t="s">
        <v>28</v>
      </c>
      <c r="B114" s="11" t="s">
        <v>14</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27">
      <c r="A115" s="11" t="s">
        <v>28</v>
      </c>
      <c r="B115" s="11" t="s">
        <v>25</v>
      </c>
      <c r="C115" s="12">
        <v>1.2285563850000001</v>
      </c>
      <c r="D115" s="12">
        <v>2.0291171514999999</v>
      </c>
      <c r="E115" s="12">
        <v>3.568226922</v>
      </c>
      <c r="F115" s="12">
        <v>5.3419236039999998</v>
      </c>
      <c r="G115" s="12">
        <v>8.183794455000001</v>
      </c>
      <c r="H115" s="12">
        <v>9.7547395239999997</v>
      </c>
      <c r="I115" s="12">
        <v>12.70084656</v>
      </c>
      <c r="J115" s="12">
        <v>13.818492640000001</v>
      </c>
      <c r="K115" s="12">
        <v>16.268543834999999</v>
      </c>
      <c r="L115" s="12">
        <v>18.794824123999998</v>
      </c>
      <c r="M115" s="12">
        <v>21.892553150000001</v>
      </c>
      <c r="N115" s="12">
        <v>23.168062900000002</v>
      </c>
      <c r="O115" s="12">
        <v>27.653355999999999</v>
      </c>
      <c r="P115" s="12">
        <v>30.54644081</v>
      </c>
      <c r="Q115" s="12">
        <v>32.686476229999997</v>
      </c>
      <c r="R115" s="12">
        <v>34.757077440000003</v>
      </c>
      <c r="S115" s="12">
        <v>37.603745129999993</v>
      </c>
      <c r="T115" s="12">
        <v>37.927090190000001</v>
      </c>
      <c r="U115" s="12">
        <v>40.969056549999998</v>
      </c>
      <c r="V115" s="12">
        <v>41.179402770000003</v>
      </c>
      <c r="W115" s="12">
        <v>40.185883269999998</v>
      </c>
      <c r="X115" s="12">
        <v>42.229436410000005</v>
      </c>
      <c r="Y115" s="12">
        <v>44.407927129999997</v>
      </c>
      <c r="Z115" s="12">
        <v>42.092484929999998</v>
      </c>
      <c r="AA115" s="12">
        <v>41.916482979999998</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19.312768620000003</v>
      </c>
      <c r="D118" s="12">
        <v>18.5529291</v>
      </c>
      <c r="E118" s="12">
        <v>17.4050014</v>
      </c>
      <c r="F118" s="12">
        <v>15.862319809999999</v>
      </c>
      <c r="G118" s="12">
        <v>15.242361470000001</v>
      </c>
      <c r="H118" s="12">
        <v>13.954574994</v>
      </c>
      <c r="I118" s="12">
        <v>13.14689787</v>
      </c>
      <c r="J118" s="12">
        <v>12.15226771</v>
      </c>
      <c r="K118" s="12">
        <v>11.456414546</v>
      </c>
      <c r="L118" s="12">
        <v>10.691200199999999</v>
      </c>
      <c r="M118" s="12">
        <v>10.119677526</v>
      </c>
      <c r="N118" s="12">
        <v>7.9687012800000003</v>
      </c>
      <c r="O118" s="12">
        <v>7.6798669100000003</v>
      </c>
      <c r="P118" s="12">
        <v>7.4950673740000004</v>
      </c>
      <c r="Q118" s="12">
        <v>6.8631699600000005</v>
      </c>
      <c r="R118" s="12">
        <v>6.5398892100000001</v>
      </c>
      <c r="S118" s="12">
        <v>6.2228333239999998</v>
      </c>
      <c r="T118" s="12">
        <v>5.7927001059999998</v>
      </c>
      <c r="U118" s="12">
        <v>5.7278866280000003</v>
      </c>
      <c r="V118" s="12">
        <v>5.3549393799999994</v>
      </c>
      <c r="W118" s="12">
        <v>1.5687095099999999</v>
      </c>
      <c r="X118" s="12">
        <v>1.4905656200000001</v>
      </c>
      <c r="Y118" s="12">
        <v>1.3606549999999999</v>
      </c>
      <c r="Z118" s="12">
        <v>1.2176677</v>
      </c>
      <c r="AA118" s="12">
        <v>1.1351749</v>
      </c>
    </row>
    <row r="119" spans="1:27">
      <c r="A119" s="11" t="s">
        <v>29</v>
      </c>
      <c r="B119" s="11" t="s">
        <v>14</v>
      </c>
      <c r="C119" s="12">
        <v>0</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row>
    <row r="120" spans="1:27">
      <c r="A120" s="11" t="s">
        <v>29</v>
      </c>
      <c r="B120" s="11" t="s">
        <v>25</v>
      </c>
      <c r="C120" s="12">
        <v>5.4113320000000007</v>
      </c>
      <c r="D120" s="12">
        <v>7.1549487000000003</v>
      </c>
      <c r="E120" s="12">
        <v>8.2545289999999998</v>
      </c>
      <c r="F120" s="12">
        <v>9.4829519999999992</v>
      </c>
      <c r="G120" s="12">
        <v>10.963196</v>
      </c>
      <c r="H120" s="12">
        <v>11.955647000000001</v>
      </c>
      <c r="I120" s="12">
        <v>13.3556875</v>
      </c>
      <c r="J120" s="12">
        <v>14.188596</v>
      </c>
      <c r="K120" s="12">
        <v>15.7047705</v>
      </c>
      <c r="L120" s="12">
        <v>16.834330000000001</v>
      </c>
      <c r="M120" s="12">
        <v>18.351906</v>
      </c>
      <c r="N120" s="12">
        <v>18.463284999999999</v>
      </c>
      <c r="O120" s="12">
        <v>19.919696999999999</v>
      </c>
      <c r="P120" s="12">
        <v>21.608798999999998</v>
      </c>
      <c r="Q120" s="12">
        <v>21.70815</v>
      </c>
      <c r="R120" s="12">
        <v>22.742818</v>
      </c>
      <c r="S120" s="12">
        <v>22.967442999999999</v>
      </c>
      <c r="T120" s="12">
        <v>22.509258000000003</v>
      </c>
      <c r="U120" s="12">
        <v>23.594898000000001</v>
      </c>
      <c r="V120" s="12">
        <v>23.154032999999998</v>
      </c>
      <c r="W120" s="12">
        <v>22.366216999999999</v>
      </c>
      <c r="X120" s="12">
        <v>22.280826000000001</v>
      </c>
      <c r="Y120" s="12">
        <v>23.164756000000001</v>
      </c>
      <c r="Z120" s="12">
        <v>21.701931999999999</v>
      </c>
      <c r="AA120" s="12">
        <v>21.118375</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0</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row>
    <row r="124" spans="1:27">
      <c r="A124" s="11" t="s">
        <v>30</v>
      </c>
      <c r="B124" s="11" t="s">
        <v>14</v>
      </c>
      <c r="C124" s="12">
        <v>0</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row>
    <row r="125" spans="1:27">
      <c r="A125" s="11" t="s">
        <v>30</v>
      </c>
      <c r="B125" s="11" t="s">
        <v>25</v>
      </c>
      <c r="C125" s="12">
        <v>6.7747189999999999E-2</v>
      </c>
      <c r="D125" s="12">
        <v>0.10105388000000001</v>
      </c>
      <c r="E125" s="12">
        <v>0.14645607000000002</v>
      </c>
      <c r="F125" s="12">
        <v>0.29751453</v>
      </c>
      <c r="G125" s="12">
        <v>0.42860451999999999</v>
      </c>
      <c r="H125" s="12">
        <v>0.56315015000000002</v>
      </c>
      <c r="I125" s="12">
        <v>0.89957590000000009</v>
      </c>
      <c r="J125" s="12">
        <v>1.0869405999999999</v>
      </c>
      <c r="K125" s="12">
        <v>1.5101993</v>
      </c>
      <c r="L125" s="12">
        <v>1.6255061</v>
      </c>
      <c r="M125" s="12">
        <v>1.8299926</v>
      </c>
      <c r="N125" s="12">
        <v>1.8288290999999999</v>
      </c>
      <c r="O125" s="12">
        <v>1.9932683</v>
      </c>
      <c r="P125" s="12">
        <v>2.2079582999999996</v>
      </c>
      <c r="Q125" s="12">
        <v>2.2256108000000001</v>
      </c>
      <c r="R125" s="12">
        <v>2.2443241999999999</v>
      </c>
      <c r="S125" s="12">
        <v>2.6665285999999999</v>
      </c>
      <c r="T125" s="12">
        <v>2.9168528</v>
      </c>
      <c r="U125" s="12">
        <v>2.7289621999999998</v>
      </c>
      <c r="V125" s="12">
        <v>2.8466772000000002</v>
      </c>
      <c r="W125" s="12">
        <v>2.7844434000000002</v>
      </c>
      <c r="X125" s="12">
        <v>2.8266610999999999</v>
      </c>
      <c r="Y125" s="12">
        <v>2.8835657000000001</v>
      </c>
      <c r="Z125" s="12">
        <v>2.6949769999999997</v>
      </c>
      <c r="AA125" s="12">
        <v>2.6806572000000002</v>
      </c>
    </row>
    <row r="127" spans="1:27" collapsed="1"/>
  </sheetData>
  <sheetProtection algorithmName="SHA-512" hashValue="7t8Kq/TYbcUx9q4RJL/E/K+rP/k7AX5MXe1xZ1GuHTA7CBTjmgvlgNbIthoIbT6jD7Dwf8l42WBEq79rP8KM+Q==" saltValue="+dOcgw2YnIjdX+7HFZwE4Q=="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7" tint="0.39997558519241921"/>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135</v>
      </c>
      <c r="B1" s="8"/>
      <c r="C1" s="8"/>
      <c r="D1" s="8"/>
      <c r="E1" s="8"/>
      <c r="F1" s="8"/>
      <c r="G1" s="8"/>
      <c r="H1" s="8"/>
      <c r="I1" s="8"/>
      <c r="J1" s="8"/>
      <c r="K1" s="8"/>
      <c r="L1" s="8"/>
      <c r="M1" s="8"/>
      <c r="N1" s="8"/>
      <c r="O1" s="8"/>
      <c r="P1" s="8"/>
      <c r="Q1" s="8"/>
      <c r="R1" s="8"/>
      <c r="S1" s="8"/>
      <c r="T1" s="8"/>
      <c r="U1" s="8"/>
      <c r="V1" s="8"/>
      <c r="W1" s="8"/>
      <c r="X1" s="8"/>
      <c r="Y1" s="8"/>
      <c r="Z1" s="8"/>
      <c r="AA1" s="8"/>
    </row>
    <row r="2" spans="1:27">
      <c r="A2" s="10" t="s">
        <v>20</v>
      </c>
      <c r="B2" s="36" t="s">
        <v>156</v>
      </c>
      <c r="C2" s="36"/>
      <c r="D2" s="36"/>
      <c r="E2" s="36"/>
      <c r="F2" s="36"/>
      <c r="G2" s="36"/>
      <c r="H2" s="36"/>
      <c r="I2" s="36"/>
      <c r="J2" s="36"/>
      <c r="K2" s="36"/>
      <c r="L2" s="36"/>
      <c r="M2" s="36"/>
      <c r="N2" s="36"/>
      <c r="O2" s="36"/>
      <c r="P2" s="36"/>
      <c r="Q2" s="36"/>
      <c r="R2" s="36"/>
      <c r="S2" s="36"/>
      <c r="T2" s="36"/>
      <c r="U2" s="36"/>
      <c r="V2" s="36"/>
    </row>
    <row r="3" spans="1:27">
      <c r="B3" s="36"/>
      <c r="C3" s="36"/>
      <c r="D3" s="36"/>
      <c r="E3" s="36"/>
      <c r="F3" s="36"/>
      <c r="G3" s="36"/>
      <c r="H3" s="36"/>
      <c r="I3" s="36"/>
      <c r="J3" s="36"/>
      <c r="K3" s="36"/>
      <c r="L3" s="36"/>
      <c r="M3" s="36"/>
      <c r="N3" s="36"/>
      <c r="O3" s="36"/>
      <c r="P3" s="36"/>
      <c r="Q3" s="36"/>
      <c r="R3" s="36"/>
      <c r="S3" s="36"/>
      <c r="T3" s="36"/>
      <c r="U3" s="36"/>
      <c r="V3" s="36"/>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-652492.70829093619</v>
      </c>
      <c r="F6" s="12">
        <v>-43045.649708526282</v>
      </c>
      <c r="G6" s="12">
        <v>-65767.273620963926</v>
      </c>
      <c r="H6" s="12">
        <v>-80628.010356369734</v>
      </c>
      <c r="I6" s="12">
        <v>-336621.52953595878</v>
      </c>
      <c r="J6" s="12">
        <v>-38461.922768510129</v>
      </c>
      <c r="K6" s="12">
        <v>-163149.73802756678</v>
      </c>
      <c r="L6" s="12">
        <v>-154198.25233945335</v>
      </c>
      <c r="M6" s="12">
        <v>-3.5364799728909019E-3</v>
      </c>
      <c r="N6" s="12">
        <v>-4.4856736387898735E-2</v>
      </c>
      <c r="O6" s="12">
        <v>-140693.28160245946</v>
      </c>
      <c r="P6" s="12">
        <v>-3696.4845695565555</v>
      </c>
      <c r="Q6" s="12">
        <v>-9.630092386884166E-4</v>
      </c>
      <c r="R6" s="12">
        <v>-145476.43441301261</v>
      </c>
      <c r="S6" s="12">
        <v>-8.2427887789840629E-2</v>
      </c>
      <c r="T6" s="12">
        <v>-109473.08059521551</v>
      </c>
      <c r="U6" s="12">
        <v>-0.11649110915109506</v>
      </c>
      <c r="V6" s="12">
        <v>-1.1607123496654005E-3</v>
      </c>
      <c r="W6" s="12">
        <v>-3.0836991805738333E-4</v>
      </c>
      <c r="X6" s="12">
        <v>-0.71659622096109732</v>
      </c>
      <c r="Y6" s="12">
        <v>-1.6974977537956943E-4</v>
      </c>
      <c r="Z6" s="12">
        <v>-6.1957692192669378E-4</v>
      </c>
      <c r="AA6" s="12">
        <v>-3.0304887745733821E-2</v>
      </c>
    </row>
    <row r="7" spans="1:27">
      <c r="A7" s="11" t="s">
        <v>18</v>
      </c>
      <c r="B7" s="11" t="s">
        <v>11</v>
      </c>
      <c r="C7" s="12">
        <v>0</v>
      </c>
      <c r="D7" s="12">
        <v>0</v>
      </c>
      <c r="E7" s="12">
        <v>-673138.94626209617</v>
      </c>
      <c r="F7" s="12">
        <v>-0.95199433297163383</v>
      </c>
      <c r="G7" s="12">
        <v>-763260.09657303791</v>
      </c>
      <c r="H7" s="12">
        <v>-579472.29580214957</v>
      </c>
      <c r="I7" s="12">
        <v>-549664.10240669816</v>
      </c>
      <c r="J7" s="12">
        <v>-127120.40369233218</v>
      </c>
      <c r="K7" s="12">
        <v>-1156813.2109019263</v>
      </c>
      <c r="L7" s="12">
        <v>-1.0520482875361691E-2</v>
      </c>
      <c r="M7" s="12">
        <v>-4.6445164781025606E-3</v>
      </c>
      <c r="N7" s="12">
        <v>-1.656279411434862E-3</v>
      </c>
      <c r="O7" s="12">
        <v>-0.10945190876424969</v>
      </c>
      <c r="P7" s="12">
        <v>-0.69729016220512552</v>
      </c>
      <c r="Q7" s="12">
        <v>-7.6657989181870166E-4</v>
      </c>
      <c r="R7" s="12">
        <v>-1.087340395324067</v>
      </c>
      <c r="S7" s="12">
        <v>-9.6227080334457555E-3</v>
      </c>
      <c r="T7" s="12">
        <v>-2.8151686024498634E-2</v>
      </c>
      <c r="U7" s="12">
        <v>-1.4969723993276351E-2</v>
      </c>
      <c r="V7" s="12">
        <v>-2.5865007172102404E-2</v>
      </c>
      <c r="W7" s="12">
        <v>-2.2800535732690682E-4</v>
      </c>
      <c r="X7" s="12">
        <v>-5.0023404018725147E-2</v>
      </c>
      <c r="Y7" s="12">
        <v>-5.0099594063131671E-2</v>
      </c>
      <c r="Z7" s="12">
        <v>-3.1009663795769301E-5</v>
      </c>
      <c r="AA7" s="12">
        <v>0</v>
      </c>
    </row>
    <row r="8" spans="1:27">
      <c r="A8" s="11" t="s">
        <v>18</v>
      </c>
      <c r="B8" s="11" t="s">
        <v>8</v>
      </c>
      <c r="C8" s="12">
        <v>0</v>
      </c>
      <c r="D8" s="12">
        <v>0.4357373692754235</v>
      </c>
      <c r="E8" s="12">
        <v>8.2959672314054989E-2</v>
      </c>
      <c r="F8" s="12">
        <v>3.8466202334970244E-2</v>
      </c>
      <c r="G8" s="12">
        <v>3.2527817181848364E-3</v>
      </c>
      <c r="H8" s="12">
        <v>7.7577509291495081E-2</v>
      </c>
      <c r="I8" s="12">
        <v>9.6316257743868355E-3</v>
      </c>
      <c r="J8" s="12">
        <v>8.375213101546302E-3</v>
      </c>
      <c r="K8" s="12">
        <v>4.7777315677040499E-3</v>
      </c>
      <c r="L8" s="12">
        <v>1.4624197805229038E-2</v>
      </c>
      <c r="M8" s="12">
        <v>3.3152014102654934E-2</v>
      </c>
      <c r="N8" s="12">
        <v>2.9229184092116393E-2</v>
      </c>
      <c r="O8" s="12">
        <v>4.021325711746959E-4</v>
      </c>
      <c r="P8" s="12">
        <v>4.0767860923013311E-4</v>
      </c>
      <c r="Q8" s="12">
        <v>7.5847115917057714E-2</v>
      </c>
      <c r="R8" s="12">
        <v>1.339326985873296E-4</v>
      </c>
      <c r="S8" s="12">
        <v>4.5316533498318146E-3</v>
      </c>
      <c r="T8" s="12">
        <v>5.0937254680703961E-3</v>
      </c>
      <c r="U8" s="12">
        <v>8.7946581007347195E-3</v>
      </c>
      <c r="V8" s="12">
        <v>1.2076700124893261E-3</v>
      </c>
      <c r="W8" s="12">
        <v>3.6654269258005939E-2</v>
      </c>
      <c r="X8" s="12">
        <v>1.7518834732651806E-3</v>
      </c>
      <c r="Y8" s="12">
        <v>1.6399284753200244E-4</v>
      </c>
      <c r="Z8" s="12">
        <v>4.0149021675894153E-3</v>
      </c>
      <c r="AA8" s="12">
        <v>1.0550065947078279E-4</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1.6889759145831584</v>
      </c>
      <c r="D10" s="12">
        <v>0.39354272196427209</v>
      </c>
      <c r="E10" s="12">
        <v>0.13997824838300199</v>
      </c>
      <c r="F10" s="12">
        <v>4.1264349667689271E-2</v>
      </c>
      <c r="G10" s="12">
        <v>1.8628624643108486E-2</v>
      </c>
      <c r="H10" s="12">
        <v>0.51971972710119763</v>
      </c>
      <c r="I10" s="12">
        <v>2.5263312013611611E-2</v>
      </c>
      <c r="J10" s="12">
        <v>2.6610680174283446E-2</v>
      </c>
      <c r="K10" s="12">
        <v>2.5341514656402806E-2</v>
      </c>
      <c r="L10" s="12">
        <v>7.6701534592947943E-2</v>
      </c>
      <c r="M10" s="12">
        <v>7.8058978137925698E-3</v>
      </c>
      <c r="N10" s="12">
        <v>2.626217412282144E-2</v>
      </c>
      <c r="O10" s="12">
        <v>13439.47908597475</v>
      </c>
      <c r="P10" s="12">
        <v>8.5547086145897622E-3</v>
      </c>
      <c r="Q10" s="12">
        <v>70219.428290900294</v>
      </c>
      <c r="R10" s="12">
        <v>3.0723356961836843E-3</v>
      </c>
      <c r="S10" s="12">
        <v>1116.1709827173734</v>
      </c>
      <c r="T10" s="12">
        <v>0.11381094496651036</v>
      </c>
      <c r="U10" s="12">
        <v>16392.91897091284</v>
      </c>
      <c r="V10" s="12">
        <v>3.2310292085367632E-3</v>
      </c>
      <c r="W10" s="12">
        <v>21315.904803113874</v>
      </c>
      <c r="X10" s="12">
        <v>22175.792194339734</v>
      </c>
      <c r="Y10" s="12">
        <v>1.2166850671623862E-3</v>
      </c>
      <c r="Z10" s="12">
        <v>6302.3165608313793</v>
      </c>
      <c r="AA10" s="12">
        <v>7.1856901587564516E-4</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650340.32387409825</v>
      </c>
      <c r="D13" s="12">
        <v>207312.70765115495</v>
      </c>
      <c r="E13" s="12">
        <v>1653039.0265861314</v>
      </c>
      <c r="F13" s="12">
        <v>404170.00758899137</v>
      </c>
      <c r="G13" s="12">
        <v>916387.6529300292</v>
      </c>
      <c r="H13" s="12">
        <v>877094.03833842638</v>
      </c>
      <c r="I13" s="12">
        <v>455861.45163019106</v>
      </c>
      <c r="J13" s="12">
        <v>214441.16842255724</v>
      </c>
      <c r="K13" s="12">
        <v>315945.7396572553</v>
      </c>
      <c r="L13" s="12">
        <v>365737.59095749632</v>
      </c>
      <c r="M13" s="12">
        <v>486820.78834217117</v>
      </c>
      <c r="N13" s="12">
        <v>15816.228289983232</v>
      </c>
      <c r="O13" s="12">
        <v>218632.84256443431</v>
      </c>
      <c r="P13" s="12">
        <v>101328.80922838171</v>
      </c>
      <c r="Q13" s="12">
        <v>414803.09382560675</v>
      </c>
      <c r="R13" s="12">
        <v>38131.743005774762</v>
      </c>
      <c r="S13" s="12">
        <v>6313.0719851166041</v>
      </c>
      <c r="T13" s="12">
        <v>12008.911949337462</v>
      </c>
      <c r="U13" s="12">
        <v>20339.032069190667</v>
      </c>
      <c r="V13" s="12">
        <v>132988.53100423259</v>
      </c>
      <c r="W13" s="12">
        <v>45489.17239551626</v>
      </c>
      <c r="X13" s="12">
        <v>5709.7090260341101</v>
      </c>
      <c r="Y13" s="12">
        <v>34889.479488178091</v>
      </c>
      <c r="Z13" s="12">
        <v>103004.61419179302</v>
      </c>
      <c r="AA13" s="12">
        <v>12104.114630201771</v>
      </c>
    </row>
    <row r="14" spans="1:27">
      <c r="A14" s="11" t="s">
        <v>18</v>
      </c>
      <c r="B14" s="11" t="s">
        <v>9</v>
      </c>
      <c r="C14" s="12">
        <v>7.1014112022241349</v>
      </c>
      <c r="D14" s="12">
        <v>8.4348382737332948</v>
      </c>
      <c r="E14" s="12">
        <v>138327.90845125294</v>
      </c>
      <c r="F14" s="12">
        <v>2.8222315464308312</v>
      </c>
      <c r="G14" s="12">
        <v>2.1772167588029423</v>
      </c>
      <c r="H14" s="12">
        <v>64506.83053320129</v>
      </c>
      <c r="I14" s="12">
        <v>125900.76866747138</v>
      </c>
      <c r="J14" s="12">
        <v>155224.62707632806</v>
      </c>
      <c r="K14" s="12">
        <v>119213.20132946194</v>
      </c>
      <c r="L14" s="12">
        <v>234147.17323723587</v>
      </c>
      <c r="M14" s="12">
        <v>171803.76515257021</v>
      </c>
      <c r="N14" s="12">
        <v>198982.84280243795</v>
      </c>
      <c r="O14" s="12">
        <v>4.7169142317919174E-2</v>
      </c>
      <c r="P14" s="12">
        <v>78330.890596516518</v>
      </c>
      <c r="Q14" s="12">
        <v>323921.51427564764</v>
      </c>
      <c r="R14" s="12">
        <v>189486.58261616653</v>
      </c>
      <c r="S14" s="12">
        <v>274964.8349082254</v>
      </c>
      <c r="T14" s="12">
        <v>173366.95717620893</v>
      </c>
      <c r="U14" s="12">
        <v>208101.41890488265</v>
      </c>
      <c r="V14" s="12">
        <v>263658.18961308198</v>
      </c>
      <c r="W14" s="12">
        <v>156375.11529053195</v>
      </c>
      <c r="X14" s="12">
        <v>572.90313641463808</v>
      </c>
      <c r="Y14" s="12">
        <v>2935.4384615480953</v>
      </c>
      <c r="Z14" s="12">
        <v>62616.264411421202</v>
      </c>
      <c r="AA14" s="12">
        <v>474.12710205438952</v>
      </c>
    </row>
    <row r="15" spans="1:27">
      <c r="A15" s="11" t="s">
        <v>18</v>
      </c>
      <c r="B15" s="11" t="s">
        <v>102</v>
      </c>
      <c r="C15" s="12">
        <v>8.6212572026512859</v>
      </c>
      <c r="D15" s="12">
        <v>5.9756243148016805</v>
      </c>
      <c r="E15" s="12">
        <v>212272.82169991662</v>
      </c>
      <c r="F15" s="12">
        <v>33431.680855026163</v>
      </c>
      <c r="G15" s="12">
        <v>75038.175597230409</v>
      </c>
      <c r="H15" s="12">
        <v>242994.28813460245</v>
      </c>
      <c r="I15" s="12">
        <v>48702.712491150873</v>
      </c>
      <c r="J15" s="12">
        <v>142722.08097240771</v>
      </c>
      <c r="K15" s="12">
        <v>40966.747039213878</v>
      </c>
      <c r="L15" s="12">
        <v>370632.19158913416</v>
      </c>
      <c r="M15" s="12">
        <v>47044.670767773518</v>
      </c>
      <c r="N15" s="12">
        <v>64860.840113547325</v>
      </c>
      <c r="O15" s="12">
        <v>207466.95532115584</v>
      </c>
      <c r="P15" s="12">
        <v>0.37369879144261153</v>
      </c>
      <c r="Q15" s="12">
        <v>110222.52025890378</v>
      </c>
      <c r="R15" s="12">
        <v>0.28397448243713452</v>
      </c>
      <c r="S15" s="12">
        <v>131996.38395450931</v>
      </c>
      <c r="T15" s="12">
        <v>26117.511777374264</v>
      </c>
      <c r="U15" s="12">
        <v>286950.57025183865</v>
      </c>
      <c r="V15" s="12">
        <v>96111.733935885393</v>
      </c>
      <c r="W15" s="12">
        <v>27671.946754243603</v>
      </c>
      <c r="X15" s="12">
        <v>48221.296467314387</v>
      </c>
      <c r="Y15" s="12">
        <v>0.25306549833102493</v>
      </c>
      <c r="Z15" s="12">
        <v>824.10942821059609</v>
      </c>
      <c r="AA15" s="12">
        <v>439.06894759298075</v>
      </c>
    </row>
    <row r="16" spans="1:27">
      <c r="A16" s="11" t="s">
        <v>18</v>
      </c>
      <c r="B16" s="11" t="s">
        <v>15</v>
      </c>
      <c r="C16" s="12">
        <v>0</v>
      </c>
      <c r="D16" s="12">
        <v>0</v>
      </c>
      <c r="E16" s="12">
        <v>82224.593266370794</v>
      </c>
      <c r="F16" s="12">
        <v>4.3273520816605044</v>
      </c>
      <c r="G16" s="12">
        <v>3682.8161179468743</v>
      </c>
      <c r="H16" s="12">
        <v>7.2573263781985187</v>
      </c>
      <c r="I16" s="12">
        <v>1.2670992168087505</v>
      </c>
      <c r="J16" s="12">
        <v>1.6318953579838571</v>
      </c>
      <c r="K16" s="12">
        <v>9718.6537420998193</v>
      </c>
      <c r="L16" s="12">
        <v>39902.816902229963</v>
      </c>
      <c r="M16" s="12">
        <v>0.1129508322583344</v>
      </c>
      <c r="N16" s="12">
        <v>0.11612582144101655</v>
      </c>
      <c r="O16" s="12">
        <v>11420.99316660369</v>
      </c>
      <c r="P16" s="12">
        <v>0.11303479940784313</v>
      </c>
      <c r="Q16" s="12">
        <v>70946.404434776647</v>
      </c>
      <c r="R16" s="12">
        <v>4.04697345137476E-2</v>
      </c>
      <c r="S16" s="12">
        <v>26906.131748528856</v>
      </c>
      <c r="T16" s="12">
        <v>6.283391655776413E-2</v>
      </c>
      <c r="U16" s="12">
        <v>0.62052019974107131</v>
      </c>
      <c r="V16" s="12">
        <v>5.1432164504611654E-2</v>
      </c>
      <c r="W16" s="12">
        <v>4.4584479776461676E-2</v>
      </c>
      <c r="X16" s="12">
        <v>2163.4129836301904</v>
      </c>
      <c r="Y16" s="12">
        <v>1.3382367370983375E-2</v>
      </c>
      <c r="Z16" s="12">
        <v>3086.1017049200782</v>
      </c>
      <c r="AA16" s="12">
        <v>6.4451986423864826E-3</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5" t="s">
        <v>98</v>
      </c>
      <c r="B18" s="35"/>
      <c r="C18" s="29">
        <v>650349.11426121509</v>
      </c>
      <c r="D18" s="29">
        <v>207321.97176951994</v>
      </c>
      <c r="E18" s="29">
        <v>465735.50342227251</v>
      </c>
      <c r="F18" s="29">
        <v>361126.30784823059</v>
      </c>
      <c r="G18" s="29">
        <v>87362.481834192498</v>
      </c>
      <c r="H18" s="29">
        <v>281501.16001034476</v>
      </c>
      <c r="I18" s="29">
        <v>-304523.37675005675</v>
      </c>
      <c r="J18" s="29">
        <v>204083.50402393629</v>
      </c>
      <c r="K18" s="29">
        <v>-884803.97782352939</v>
      </c>
      <c r="L18" s="29">
        <v>445686.59266052837</v>
      </c>
      <c r="M18" s="29">
        <v>658624.58627165691</v>
      </c>
      <c r="N18" s="29">
        <v>214799.08007076359</v>
      </c>
      <c r="O18" s="29">
        <v>91378.978167315712</v>
      </c>
      <c r="P18" s="29">
        <v>175962.52692756668</v>
      </c>
      <c r="Q18" s="29">
        <v>808944.11050968152</v>
      </c>
      <c r="R18" s="29">
        <v>82140.807074801764</v>
      </c>
      <c r="S18" s="29">
        <v>282393.99035711691</v>
      </c>
      <c r="T18" s="29">
        <v>75902.879283315298</v>
      </c>
      <c r="U18" s="29">
        <v>244833.24727881112</v>
      </c>
      <c r="V18" s="29">
        <v>396646.69803029427</v>
      </c>
      <c r="W18" s="29">
        <v>223180.22860705608</v>
      </c>
      <c r="X18" s="29">
        <v>28457.639489046978</v>
      </c>
      <c r="Y18" s="29">
        <v>37824.869061060264</v>
      </c>
      <c r="Z18" s="29">
        <v>171923.19852836119</v>
      </c>
      <c r="AA18" s="29">
        <v>12578.212251438092</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-4688.3852423126964</v>
      </c>
      <c r="F21" s="12">
        <v>-4.3477184972953919</v>
      </c>
      <c r="G21" s="12">
        <v>-50205.788302785128</v>
      </c>
      <c r="H21" s="12">
        <v>-80628.008370844735</v>
      </c>
      <c r="I21" s="12">
        <v>-71224.147308101266</v>
      </c>
      <c r="J21" s="12">
        <v>-0.26866960029504078</v>
      </c>
      <c r="K21" s="12">
        <v>-2815.2563762773298</v>
      </c>
      <c r="L21" s="12">
        <v>-2950.2285648932716</v>
      </c>
      <c r="M21" s="12">
        <v>-6.7506643350081502E-5</v>
      </c>
      <c r="N21" s="12">
        <v>-8.4108298838640399E-5</v>
      </c>
      <c r="O21" s="12">
        <v>-0.1103409842919332</v>
      </c>
      <c r="P21" s="12">
        <v>-5.3409901309423144E-4</v>
      </c>
      <c r="Q21" s="12">
        <v>-2.6430404811142099E-5</v>
      </c>
      <c r="R21" s="12">
        <v>-27846.589193329546</v>
      </c>
      <c r="S21" s="12">
        <v>-8.0281016081207759E-2</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0.113108914978635</v>
      </c>
      <c r="E23" s="12">
        <v>2.7558016461E-2</v>
      </c>
      <c r="F23" s="12">
        <v>1.09876414723032E-5</v>
      </c>
      <c r="G23" s="12">
        <v>0</v>
      </c>
      <c r="H23" s="12">
        <v>1.99894844003688E-4</v>
      </c>
      <c r="I23" s="12">
        <v>5.6599338890411799E-4</v>
      </c>
      <c r="J23" s="12">
        <v>6.1340414949820305E-5</v>
      </c>
      <c r="K23" s="12">
        <v>1.5655339864317999E-4</v>
      </c>
      <c r="L23" s="12">
        <v>3.8466074685179897E-3</v>
      </c>
      <c r="M23" s="12">
        <v>1.5531448463359999E-2</v>
      </c>
      <c r="N23" s="12">
        <v>7.3237645364051997E-5</v>
      </c>
      <c r="O23" s="12">
        <v>1.3262074529906401E-5</v>
      </c>
      <c r="P23" s="12">
        <v>2.99311380560787E-5</v>
      </c>
      <c r="Q23" s="12">
        <v>2.13281320558086E-2</v>
      </c>
      <c r="R23" s="12">
        <v>1.3336522790390401E-5</v>
      </c>
      <c r="S23" s="12">
        <v>4.2225011549518201E-5</v>
      </c>
      <c r="T23" s="12">
        <v>1.1773454549628E-4</v>
      </c>
      <c r="U23" s="12">
        <v>4.1795183349999905E-3</v>
      </c>
      <c r="V23" s="12">
        <v>2.8908383728091901E-4</v>
      </c>
      <c r="W23" s="12">
        <v>6.8207947665650994E-3</v>
      </c>
      <c r="X23" s="12">
        <v>6.7482420914371202E-6</v>
      </c>
      <c r="Y23" s="12">
        <v>5.3827923124385001E-6</v>
      </c>
      <c r="Z23" s="12">
        <v>1.9784410083043798E-3</v>
      </c>
      <c r="AA23" s="12">
        <v>8.6061715934365596E-6</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0.37143137051013797</v>
      </c>
      <c r="D25" s="12">
        <v>0.36714477038024002</v>
      </c>
      <c r="E25" s="12">
        <v>5.1817095418895606E-3</v>
      </c>
      <c r="F25" s="12">
        <v>3.8865644213942997E-4</v>
      </c>
      <c r="G25" s="12">
        <v>4.4049045546550703E-4</v>
      </c>
      <c r="H25" s="12">
        <v>7.1807045170202801E-4</v>
      </c>
      <c r="I25" s="12">
        <v>1.1403200626222331E-3</v>
      </c>
      <c r="J25" s="12">
        <v>9.1396469023681906E-4</v>
      </c>
      <c r="K25" s="12">
        <v>8.9640830987439406E-4</v>
      </c>
      <c r="L25" s="12">
        <v>1.0052616711601749E-3</v>
      </c>
      <c r="M25" s="12">
        <v>1.5158894671884499E-3</v>
      </c>
      <c r="N25" s="12">
        <v>2.0795539436623792E-3</v>
      </c>
      <c r="O25" s="12">
        <v>9.6404104900676307E-4</v>
      </c>
      <c r="P25" s="12">
        <v>1.8868830734139149E-3</v>
      </c>
      <c r="Q25" s="12">
        <v>9516.0930270077006</v>
      </c>
      <c r="R25" s="12">
        <v>5.7871367717519907E-4</v>
      </c>
      <c r="S25" s="12">
        <v>1.1726310333482039E-3</v>
      </c>
      <c r="T25" s="12">
        <v>1.2765316261745441E-3</v>
      </c>
      <c r="U25" s="12">
        <v>4.4759008528648019E-3</v>
      </c>
      <c r="V25" s="12">
        <v>7.4316497699167402E-4</v>
      </c>
      <c r="W25" s="12">
        <v>9926.1157140210707</v>
      </c>
      <c r="X25" s="12">
        <v>2.2087117701254644</v>
      </c>
      <c r="Y25" s="12">
        <v>2.15441093907914E-4</v>
      </c>
      <c r="Z25" s="12">
        <v>3.0217105996785589E-3</v>
      </c>
      <c r="AA25" s="12">
        <v>9.6494016155478595E-5</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303642.76843559818</v>
      </c>
      <c r="D28" s="12">
        <v>1.0641536932815314</v>
      </c>
      <c r="E28" s="12">
        <v>684676.60704899626</v>
      </c>
      <c r="F28" s="12">
        <v>55991.496558898019</v>
      </c>
      <c r="G28" s="12">
        <v>629637.23813365004</v>
      </c>
      <c r="H28" s="12">
        <v>218454.97836484588</v>
      </c>
      <c r="I28" s="12">
        <v>53647.902632675992</v>
      </c>
      <c r="J28" s="12">
        <v>1.7533690233361485</v>
      </c>
      <c r="K28" s="12">
        <v>2.0061832136109969</v>
      </c>
      <c r="L28" s="12">
        <v>195291.23628090351</v>
      </c>
      <c r="M28" s="12">
        <v>94933.126489369432</v>
      </c>
      <c r="N28" s="12">
        <v>15428.136756294982</v>
      </c>
      <c r="O28" s="12">
        <v>199304.94255236836</v>
      </c>
      <c r="P28" s="12">
        <v>68953.478911251368</v>
      </c>
      <c r="Q28" s="12">
        <v>100699.35820682741</v>
      </c>
      <c r="R28" s="12">
        <v>1597.555595977236</v>
      </c>
      <c r="S28" s="12">
        <v>0.26331846626432992</v>
      </c>
      <c r="T28" s="12">
        <v>4423.784323267595</v>
      </c>
      <c r="U28" s="12">
        <v>19653.276155791908</v>
      </c>
      <c r="V28" s="12">
        <v>23156.261657690335</v>
      </c>
      <c r="W28" s="12">
        <v>20406.943092495956</v>
      </c>
      <c r="X28" s="12">
        <v>5.1354283969374075E-2</v>
      </c>
      <c r="Y28" s="12">
        <v>21928.854569752828</v>
      </c>
      <c r="Z28" s="12">
        <v>17495.384464948704</v>
      </c>
      <c r="AA28" s="12">
        <v>8176.8015391111821</v>
      </c>
    </row>
    <row r="29" spans="1:27">
      <c r="A29" s="11" t="s">
        <v>26</v>
      </c>
      <c r="B29" s="11" t="s">
        <v>9</v>
      </c>
      <c r="C29" s="12">
        <v>1.2056383817478329</v>
      </c>
      <c r="D29" s="12">
        <v>7.0232203082159534</v>
      </c>
      <c r="E29" s="12">
        <v>138324.61563728785</v>
      </c>
      <c r="F29" s="12">
        <v>6.7058878873852826E-2</v>
      </c>
      <c r="G29" s="12">
        <v>1.9426068660547438</v>
      </c>
      <c r="H29" s="12">
        <v>64503.164003312035</v>
      </c>
      <c r="I29" s="12">
        <v>125899.30697123481</v>
      </c>
      <c r="J29" s="12">
        <v>155221.18301029547</v>
      </c>
      <c r="K29" s="12">
        <v>45445.868581049515</v>
      </c>
      <c r="L29" s="12">
        <v>65194.787827804634</v>
      </c>
      <c r="M29" s="12">
        <v>107957.36559585115</v>
      </c>
      <c r="N29" s="12">
        <v>6979.5663974285117</v>
      </c>
      <c r="O29" s="12">
        <v>3.267867868046273E-2</v>
      </c>
      <c r="P29" s="12">
        <v>68376.840711652287</v>
      </c>
      <c r="Q29" s="12">
        <v>100812.59121237253</v>
      </c>
      <c r="R29" s="12">
        <v>85022.816983997793</v>
      </c>
      <c r="S29" s="12">
        <v>46391.287497043879</v>
      </c>
      <c r="T29" s="12">
        <v>16890.334052201204</v>
      </c>
      <c r="U29" s="12">
        <v>31982.790172402714</v>
      </c>
      <c r="V29" s="12">
        <v>74919.540859351371</v>
      </c>
      <c r="W29" s="12">
        <v>20618.012798241001</v>
      </c>
      <c r="X29" s="12">
        <v>1.175837236034858E-3</v>
      </c>
      <c r="Y29" s="12">
        <v>3.0016417760826333E-2</v>
      </c>
      <c r="Z29" s="12">
        <v>15261.946564665153</v>
      </c>
      <c r="AA29" s="12">
        <v>39.134569412836512</v>
      </c>
    </row>
    <row r="30" spans="1:27">
      <c r="A30" s="11" t="s">
        <v>26</v>
      </c>
      <c r="B30" s="11" t="s">
        <v>102</v>
      </c>
      <c r="C30" s="12">
        <v>3.9733659342242889</v>
      </c>
      <c r="D30" s="12">
        <v>4.8434657933191234</v>
      </c>
      <c r="E30" s="12">
        <v>212271.00126003203</v>
      </c>
      <c r="F30" s="12">
        <v>0.33427843740879709</v>
      </c>
      <c r="G30" s="12">
        <v>75037.012085327588</v>
      </c>
      <c r="H30" s="12">
        <v>92091.010648496987</v>
      </c>
      <c r="I30" s="12">
        <v>15898.100718218446</v>
      </c>
      <c r="J30" s="12">
        <v>0.85661723440028736</v>
      </c>
      <c r="K30" s="12">
        <v>1.7562245098646758</v>
      </c>
      <c r="L30" s="12">
        <v>171328.12511169602</v>
      </c>
      <c r="M30" s="12">
        <v>0.19158604262954465</v>
      </c>
      <c r="N30" s="12">
        <v>3.7042595478798804E-2</v>
      </c>
      <c r="O30" s="12">
        <v>74120.194426909802</v>
      </c>
      <c r="P30" s="12">
        <v>0.16480249617276291</v>
      </c>
      <c r="Q30" s="12">
        <v>25022.014199896654</v>
      </c>
      <c r="R30" s="12">
        <v>0.10829563449530831</v>
      </c>
      <c r="S30" s="12">
        <v>55208.107301637086</v>
      </c>
      <c r="T30" s="12">
        <v>0.12214455680436895</v>
      </c>
      <c r="U30" s="12">
        <v>83012.168485478061</v>
      </c>
      <c r="V30" s="12">
        <v>0.11786806816179615</v>
      </c>
      <c r="W30" s="12">
        <v>0.56815253752063455</v>
      </c>
      <c r="X30" s="12">
        <v>13511.05990817716</v>
      </c>
      <c r="Y30" s="12">
        <v>0.20093006718366746</v>
      </c>
      <c r="Z30" s="12">
        <v>0.17600324821535826</v>
      </c>
      <c r="AA30" s="12">
        <v>1.9357215778150094E-2</v>
      </c>
    </row>
    <row r="31" spans="1:27">
      <c r="A31" s="11" t="s">
        <v>26</v>
      </c>
      <c r="B31" s="11" t="s">
        <v>15</v>
      </c>
      <c r="C31" s="12">
        <v>0</v>
      </c>
      <c r="D31" s="12">
        <v>0</v>
      </c>
      <c r="E31" s="12">
        <v>82218.690195538366</v>
      </c>
      <c r="F31" s="12">
        <v>4.8095050008934506E-2</v>
      </c>
      <c r="G31" s="12">
        <v>3682.3566826787355</v>
      </c>
      <c r="H31" s="12">
        <v>0.13065654526199086</v>
      </c>
      <c r="I31" s="12">
        <v>3.2286511024566623E-2</v>
      </c>
      <c r="J31" s="12">
        <v>5.6340853611600544E-2</v>
      </c>
      <c r="K31" s="12">
        <v>1.0796594815177271E-2</v>
      </c>
      <c r="L31" s="12">
        <v>4.187401110709453E-2</v>
      </c>
      <c r="M31" s="12">
        <v>3.4366484336407509E-2</v>
      </c>
      <c r="N31" s="12">
        <v>1.9830739397186221E-2</v>
      </c>
      <c r="O31" s="12">
        <v>9.9371776127530384E-2</v>
      </c>
      <c r="P31" s="12">
        <v>4.1069078104043796E-2</v>
      </c>
      <c r="Q31" s="12">
        <v>1.446361349458694</v>
      </c>
      <c r="R31" s="12">
        <v>7.3980074114785724E-3</v>
      </c>
      <c r="S31" s="12">
        <v>1.1337941726471314E-2</v>
      </c>
      <c r="T31" s="12">
        <v>1.1936770648614384E-2</v>
      </c>
      <c r="U31" s="12">
        <v>7.9644932917708036E-2</v>
      </c>
      <c r="V31" s="12">
        <v>1.148809285020363E-2</v>
      </c>
      <c r="W31" s="12">
        <v>7.7252914672915011E-3</v>
      </c>
      <c r="X31" s="12">
        <v>0.27349673273553532</v>
      </c>
      <c r="Y31" s="12">
        <v>2.6451763219713211E-3</v>
      </c>
      <c r="Z31" s="12">
        <v>6.2524964705702925E-3</v>
      </c>
      <c r="AA31" s="12">
        <v>6.157895259923927E-4</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303644.34550535044</v>
      </c>
      <c r="D33" s="29">
        <v>8.5676276868563601</v>
      </c>
      <c r="E33" s="29">
        <v>818312.87018369744</v>
      </c>
      <c r="F33" s="29">
        <v>55987.216298923675</v>
      </c>
      <c r="G33" s="29">
        <v>579433.39287822135</v>
      </c>
      <c r="H33" s="29">
        <v>202330.1349152785</v>
      </c>
      <c r="I33" s="29">
        <v>108323.06400212299</v>
      </c>
      <c r="J33" s="29">
        <v>155222.66868502361</v>
      </c>
      <c r="K33" s="29">
        <v>42632.619440947507</v>
      </c>
      <c r="L33" s="29">
        <v>257535.800395684</v>
      </c>
      <c r="M33" s="29">
        <v>202890.50906505185</v>
      </c>
      <c r="N33" s="29">
        <v>22407.705222406785</v>
      </c>
      <c r="O33" s="29">
        <v>199304.86586736588</v>
      </c>
      <c r="P33" s="29">
        <v>137330.32100561884</v>
      </c>
      <c r="Q33" s="29">
        <v>211028.0637479093</v>
      </c>
      <c r="R33" s="29">
        <v>58773.783978695676</v>
      </c>
      <c r="S33" s="29">
        <v>46391.471749350108</v>
      </c>
      <c r="T33" s="29">
        <v>21314.119769734971</v>
      </c>
      <c r="U33" s="29">
        <v>51636.074983613813</v>
      </c>
      <c r="V33" s="29">
        <v>98075.803549290518</v>
      </c>
      <c r="W33" s="29">
        <v>50951.078425552798</v>
      </c>
      <c r="X33" s="29">
        <v>2.2612486395729645</v>
      </c>
      <c r="Y33" s="29">
        <v>21928.884806994476</v>
      </c>
      <c r="Z33" s="29">
        <v>32757.336029765465</v>
      </c>
      <c r="AA33" s="29">
        <v>8215.9362136242071</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-647804.32304862351</v>
      </c>
      <c r="F36" s="12">
        <v>-43041.301990028987</v>
      </c>
      <c r="G36" s="12">
        <v>-15561.485318178795</v>
      </c>
      <c r="H36" s="12">
        <v>-1.9855249971948053E-3</v>
      </c>
      <c r="I36" s="12">
        <v>-265397.38222785754</v>
      </c>
      <c r="J36" s="12">
        <v>-38461.654098909836</v>
      </c>
      <c r="K36" s="12">
        <v>-160334.48165128945</v>
      </c>
      <c r="L36" s="12">
        <v>-151248.02377456008</v>
      </c>
      <c r="M36" s="12">
        <v>-3.4689733295408202E-3</v>
      </c>
      <c r="N36" s="12">
        <v>-4.4772628089060094E-2</v>
      </c>
      <c r="O36" s="12">
        <v>-140693.17126147516</v>
      </c>
      <c r="P36" s="12">
        <v>-3696.4840354575422</v>
      </c>
      <c r="Q36" s="12">
        <v>-9.365788338772745E-4</v>
      </c>
      <c r="R36" s="12">
        <v>-117629.84521968306</v>
      </c>
      <c r="S36" s="12">
        <v>-2.1468717086328714E-3</v>
      </c>
      <c r="T36" s="12">
        <v>-109473.08059521551</v>
      </c>
      <c r="U36" s="12">
        <v>-0.11649110915109506</v>
      </c>
      <c r="V36" s="12">
        <v>-1.1607123496654005E-3</v>
      </c>
      <c r="W36" s="12">
        <v>-3.0836991805738333E-4</v>
      </c>
      <c r="X36" s="12">
        <v>-0.71659622096109732</v>
      </c>
      <c r="Y36" s="12">
        <v>-1.6974977537956943E-4</v>
      </c>
      <c r="Z36" s="12">
        <v>-6.1957692192669378E-4</v>
      </c>
      <c r="AA36" s="12">
        <v>-3.0304887745733821E-2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8.675252710518E-2</v>
      </c>
      <c r="E38" s="12">
        <v>3.16344535239E-2</v>
      </c>
      <c r="F38" s="12">
        <v>7.9043150067748501E-4</v>
      </c>
      <c r="G38" s="12">
        <v>7.9437221200656105E-5</v>
      </c>
      <c r="H38" s="12">
        <v>6.0660374438724601E-2</v>
      </c>
      <c r="I38" s="12">
        <v>3.9720223548554497E-5</v>
      </c>
      <c r="J38" s="12">
        <v>4.3549507011820995E-5</v>
      </c>
      <c r="K38" s="12">
        <v>9.5313506034036899E-5</v>
      </c>
      <c r="L38" s="12">
        <v>1.2942796380899902E-4</v>
      </c>
      <c r="M38" s="12">
        <v>1.4091631627632599E-2</v>
      </c>
      <c r="N38" s="12">
        <v>3.77170619878649E-3</v>
      </c>
      <c r="O38" s="12">
        <v>7.9325399190954899E-5</v>
      </c>
      <c r="P38" s="12">
        <v>2.34905367877832E-4</v>
      </c>
      <c r="Q38" s="12">
        <v>1.7387538164186301E-2</v>
      </c>
      <c r="R38" s="12">
        <v>1.2360674960496001E-5</v>
      </c>
      <c r="S38" s="12">
        <v>3.52660963580525E-3</v>
      </c>
      <c r="T38" s="12">
        <v>1.1615647415612299E-5</v>
      </c>
      <c r="U38" s="12">
        <v>1.4992995509820002E-5</v>
      </c>
      <c r="V38" s="12">
        <v>1.55322327110929E-4</v>
      </c>
      <c r="W38" s="12">
        <v>2.3575373349770502E-4</v>
      </c>
      <c r="X38" s="12">
        <v>4.1593527768123996E-6</v>
      </c>
      <c r="Y38" s="12">
        <v>1.06049236306755E-5</v>
      </c>
      <c r="Z38" s="12">
        <v>1.8272748378707999E-3</v>
      </c>
      <c r="AA38" s="12">
        <v>1.2339883535304099E-6</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0.23489050636836498</v>
      </c>
      <c r="D40" s="12">
        <v>1.0838722865959799E-2</v>
      </c>
      <c r="E40" s="12">
        <v>0.11737152787107119</v>
      </c>
      <c r="F40" s="12">
        <v>3.0996989288902799E-3</v>
      </c>
      <c r="G40" s="12">
        <v>1.0310835694032159E-3</v>
      </c>
      <c r="H40" s="12">
        <v>0.49638170566089496</v>
      </c>
      <c r="I40" s="12">
        <v>9.1322828611005999E-4</v>
      </c>
      <c r="J40" s="12">
        <v>1.1768174954874459E-3</v>
      </c>
      <c r="K40" s="12">
        <v>8.0280742093545099E-4</v>
      </c>
      <c r="L40" s="12">
        <v>1.0947757182808049E-3</v>
      </c>
      <c r="M40" s="12">
        <v>1.4353622469117299E-3</v>
      </c>
      <c r="N40" s="12">
        <v>1.8004545558345088E-3</v>
      </c>
      <c r="O40" s="12">
        <v>9.6323919676374902E-4</v>
      </c>
      <c r="P40" s="12">
        <v>2.6267507559133295E-3</v>
      </c>
      <c r="Q40" s="12">
        <v>52443.670524097586</v>
      </c>
      <c r="R40" s="12">
        <v>5.1373948110496504E-4</v>
      </c>
      <c r="S40" s="12">
        <v>1116.1623567484858</v>
      </c>
      <c r="T40" s="12">
        <v>4.8176883497726299E-4</v>
      </c>
      <c r="U40" s="12">
        <v>4.26300943724857E-4</v>
      </c>
      <c r="V40" s="12">
        <v>6.1432500976283701E-4</v>
      </c>
      <c r="W40" s="12">
        <v>4.0794121755549403E-2</v>
      </c>
      <c r="X40" s="12">
        <v>2.7159900162635099E-4</v>
      </c>
      <c r="Y40" s="12">
        <v>4.06675813571388E-4</v>
      </c>
      <c r="Z40" s="12">
        <v>6302.3126466817421</v>
      </c>
      <c r="AA40" s="12">
        <v>4.9890003583687802E-5</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160678.7509925231</v>
      </c>
      <c r="D43" s="12">
        <v>972.67324026376423</v>
      </c>
      <c r="E43" s="12">
        <v>733605.39778948401</v>
      </c>
      <c r="F43" s="12">
        <v>95786.407183951305</v>
      </c>
      <c r="G43" s="12">
        <v>51623.558004755883</v>
      </c>
      <c r="H43" s="12">
        <v>351706.23853243387</v>
      </c>
      <c r="I43" s="12">
        <v>240288.19034371988</v>
      </c>
      <c r="J43" s="12">
        <v>133078.32472828464</v>
      </c>
      <c r="K43" s="12">
        <v>7.277420675684751</v>
      </c>
      <c r="L43" s="12">
        <v>170443.42813672099</v>
      </c>
      <c r="M43" s="12">
        <v>110460.62972115204</v>
      </c>
      <c r="N43" s="12">
        <v>387.92078375798974</v>
      </c>
      <c r="O43" s="12">
        <v>5302.9188592290784</v>
      </c>
      <c r="P43" s="12">
        <v>27949.56849997057</v>
      </c>
      <c r="Q43" s="12">
        <v>220051.70113247869</v>
      </c>
      <c r="R43" s="12">
        <v>369.15945678358457</v>
      </c>
      <c r="S43" s="12">
        <v>1853.1661043545016</v>
      </c>
      <c r="T43" s="12">
        <v>3232.3521195554476</v>
      </c>
      <c r="U43" s="12">
        <v>685.72062749119823</v>
      </c>
      <c r="V43" s="12">
        <v>53572.185050038162</v>
      </c>
      <c r="W43" s="12">
        <v>14136.294935810369</v>
      </c>
      <c r="X43" s="12">
        <v>2.7320134889497793E-3</v>
      </c>
      <c r="Y43" s="12">
        <v>3380.4108950695695</v>
      </c>
      <c r="Z43" s="12">
        <v>46405.621165236575</v>
      </c>
      <c r="AA43" s="12">
        <v>2.2171590680551464E-2</v>
      </c>
    </row>
    <row r="44" spans="1:27">
      <c r="A44" s="11" t="s">
        <v>27</v>
      </c>
      <c r="B44" s="11" t="s">
        <v>9</v>
      </c>
      <c r="C44" s="12">
        <v>1.566042780354101</v>
      </c>
      <c r="D44" s="12">
        <v>0.62856672396239199</v>
      </c>
      <c r="E44" s="12">
        <v>1.3014094729940033</v>
      </c>
      <c r="F44" s="12">
        <v>6.5193858718902958E-2</v>
      </c>
      <c r="G44" s="12">
        <v>2.8673519821313696E-2</v>
      </c>
      <c r="H44" s="12">
        <v>3.3941236984301209</v>
      </c>
      <c r="I44" s="12">
        <v>1.3513770009463164</v>
      </c>
      <c r="J44" s="12">
        <v>1.3234238536858591</v>
      </c>
      <c r="K44" s="12">
        <v>73765.869302292936</v>
      </c>
      <c r="L44" s="12">
        <v>43716.13710585863</v>
      </c>
      <c r="M44" s="12">
        <v>63846.370067421565</v>
      </c>
      <c r="N44" s="12">
        <v>93786.91725566356</v>
      </c>
      <c r="O44" s="12">
        <v>3.7082166487397606E-3</v>
      </c>
      <c r="P44" s="12">
        <v>0.1162299408746689</v>
      </c>
      <c r="Q44" s="12">
        <v>98091.12898130939</v>
      </c>
      <c r="R44" s="12">
        <v>100386.8348019964</v>
      </c>
      <c r="S44" s="12">
        <v>157654.60041302952</v>
      </c>
      <c r="T44" s="12">
        <v>113125.96124652751</v>
      </c>
      <c r="U44" s="12">
        <v>80689.013671220775</v>
      </c>
      <c r="V44" s="12">
        <v>187943.60752130931</v>
      </c>
      <c r="W44" s="12">
        <v>34308.333738645502</v>
      </c>
      <c r="X44" s="12">
        <v>8.148016559957076E-4</v>
      </c>
      <c r="Y44" s="12">
        <v>115.37158665510093</v>
      </c>
      <c r="Z44" s="12">
        <v>33388.567082820395</v>
      </c>
      <c r="AA44" s="12">
        <v>434.98796580974044</v>
      </c>
    </row>
    <row r="45" spans="1:27">
      <c r="A45" s="11" t="s">
        <v>27</v>
      </c>
      <c r="B45" s="11" t="s">
        <v>102</v>
      </c>
      <c r="C45" s="12">
        <v>0.99254326056889897</v>
      </c>
      <c r="D45" s="12">
        <v>0.27701460185535898</v>
      </c>
      <c r="E45" s="12">
        <v>1.2150184490983438</v>
      </c>
      <c r="F45" s="12">
        <v>1.1026946237061561</v>
      </c>
      <c r="G45" s="12">
        <v>0.1240988594950833</v>
      </c>
      <c r="H45" s="12">
        <v>150903.2699607336</v>
      </c>
      <c r="I45" s="12">
        <v>2.0764196009638098E-2</v>
      </c>
      <c r="J45" s="12">
        <v>108150.20522621315</v>
      </c>
      <c r="K45" s="12">
        <v>37904.230091640748</v>
      </c>
      <c r="L45" s="12">
        <v>66160.557835693617</v>
      </c>
      <c r="M45" s="12">
        <v>47044.386455176231</v>
      </c>
      <c r="N45" s="12">
        <v>64860.758938652012</v>
      </c>
      <c r="O45" s="12">
        <v>22603.464590126983</v>
      </c>
      <c r="P45" s="12">
        <v>4.0309414583812202E-2</v>
      </c>
      <c r="Q45" s="12">
        <v>7.4961382511615396E-2</v>
      </c>
      <c r="R45" s="12">
        <v>5.3698635338361299E-2</v>
      </c>
      <c r="S45" s="12">
        <v>57373.582071686462</v>
      </c>
      <c r="T45" s="12">
        <v>2.238400494996641E-2</v>
      </c>
      <c r="U45" s="12">
        <v>137924.42648281204</v>
      </c>
      <c r="V45" s="12">
        <v>96111.547608219131</v>
      </c>
      <c r="W45" s="12">
        <v>10106.221642373068</v>
      </c>
      <c r="X45" s="12">
        <v>5.96567628949639E-3</v>
      </c>
      <c r="Y45" s="12">
        <v>6.8372494107467501E-3</v>
      </c>
      <c r="Z45" s="12">
        <v>1.33672535505355E-2</v>
      </c>
      <c r="AA45" s="12">
        <v>2.1673246065640798E-3</v>
      </c>
    </row>
    <row r="46" spans="1:27">
      <c r="A46" s="11" t="s">
        <v>27</v>
      </c>
      <c r="B46" s="11" t="s">
        <v>15</v>
      </c>
      <c r="C46" s="12">
        <v>0</v>
      </c>
      <c r="D46" s="12">
        <v>0</v>
      </c>
      <c r="E46" s="12">
        <v>2.1445220082087499</v>
      </c>
      <c r="F46" s="12">
        <v>0.66041762526596992</v>
      </c>
      <c r="G46" s="12">
        <v>1.5673112929378081E-2</v>
      </c>
      <c r="H46" s="12">
        <v>6.8079171397148004</v>
      </c>
      <c r="I46" s="12">
        <v>6.1017846196262902E-3</v>
      </c>
      <c r="J46" s="12">
        <v>4.5187673876960306E-3</v>
      </c>
      <c r="K46" s="12">
        <v>2.14054576638034E-3</v>
      </c>
      <c r="L46" s="12">
        <v>5.5708034223193401E-3</v>
      </c>
      <c r="M46" s="12">
        <v>1.050574187599986E-2</v>
      </c>
      <c r="N46" s="12">
        <v>1.692124294756573E-2</v>
      </c>
      <c r="O46" s="12">
        <v>4.0381755405454527</v>
      </c>
      <c r="P46" s="12">
        <v>1.076389152955584E-2</v>
      </c>
      <c r="Q46" s="12">
        <v>60839.879105008724</v>
      </c>
      <c r="R46" s="12">
        <v>6.0782758154073503E-3</v>
      </c>
      <c r="S46" s="12">
        <v>26906.083511289082</v>
      </c>
      <c r="T46" s="12">
        <v>3.2283959573548506E-3</v>
      </c>
      <c r="U46" s="12">
        <v>5.4083155770546596E-3</v>
      </c>
      <c r="V46" s="12">
        <v>1.30024321509367E-2</v>
      </c>
      <c r="W46" s="12">
        <v>2.1713072767124762E-3</v>
      </c>
      <c r="X46" s="12">
        <v>1.1439040307471E-3</v>
      </c>
      <c r="Y46" s="12">
        <v>7.5795356209632707E-4</v>
      </c>
      <c r="Z46" s="12">
        <v>3086.089160185737</v>
      </c>
      <c r="AA46" s="12">
        <v>1.12248325993644E-4</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160680.55192580982</v>
      </c>
      <c r="D48" s="29">
        <v>973.39939823769782</v>
      </c>
      <c r="E48" s="29">
        <v>85802.525156314878</v>
      </c>
      <c r="F48" s="29">
        <v>52745.174277911465</v>
      </c>
      <c r="G48" s="29">
        <v>36062.102470617705</v>
      </c>
      <c r="H48" s="29">
        <v>351710.18771268736</v>
      </c>
      <c r="I48" s="29">
        <v>-25107.839554188249</v>
      </c>
      <c r="J48" s="29">
        <v>94617.995273595487</v>
      </c>
      <c r="K48" s="29">
        <v>-86561.334030199912</v>
      </c>
      <c r="L48" s="29">
        <v>62911.542692223222</v>
      </c>
      <c r="M48" s="29">
        <v>174307.01184659416</v>
      </c>
      <c r="N48" s="29">
        <v>94174.798838954215</v>
      </c>
      <c r="O48" s="29">
        <v>-135390.24765146483</v>
      </c>
      <c r="P48" s="29">
        <v>24253.203556110027</v>
      </c>
      <c r="Q48" s="29">
        <v>370586.51708884502</v>
      </c>
      <c r="R48" s="29">
        <v>-16873.850434802924</v>
      </c>
      <c r="S48" s="29">
        <v>160623.93025387044</v>
      </c>
      <c r="T48" s="29">
        <v>6885.2332642519323</v>
      </c>
      <c r="U48" s="29">
        <v>81374.618248896761</v>
      </c>
      <c r="V48" s="29">
        <v>241515.79218028247</v>
      </c>
      <c r="W48" s="29">
        <v>48444.669395961442</v>
      </c>
      <c r="X48" s="29">
        <v>-0.71277364746174865</v>
      </c>
      <c r="Y48" s="29">
        <v>3495.7827292556326</v>
      </c>
      <c r="Z48" s="29">
        <v>86096.502102436629</v>
      </c>
      <c r="AA48" s="29">
        <v>434.97988363666718</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-673138.94626209617</v>
      </c>
      <c r="F52" s="12">
        <v>-0.95199433297163383</v>
      </c>
      <c r="G52" s="12">
        <v>-763260.09657303791</v>
      </c>
      <c r="H52" s="12">
        <v>-579472.29580214957</v>
      </c>
      <c r="I52" s="12">
        <v>-549664.10240669816</v>
      </c>
      <c r="J52" s="12">
        <v>-127120.40369233218</v>
      </c>
      <c r="K52" s="12">
        <v>-1156813.2109019263</v>
      </c>
      <c r="L52" s="12">
        <v>-1.0520482875361691E-2</v>
      </c>
      <c r="M52" s="12">
        <v>-4.6445164781025606E-3</v>
      </c>
      <c r="N52" s="12">
        <v>-1.656279411434862E-3</v>
      </c>
      <c r="O52" s="12">
        <v>-0.10945190876424969</v>
      </c>
      <c r="P52" s="12">
        <v>-0.69729016220512552</v>
      </c>
      <c r="Q52" s="12">
        <v>-7.6657989181870166E-4</v>
      </c>
      <c r="R52" s="12">
        <v>-1.087340395324067</v>
      </c>
      <c r="S52" s="12">
        <v>-9.6227080334457555E-3</v>
      </c>
      <c r="T52" s="12">
        <v>-2.8151686024498634E-2</v>
      </c>
      <c r="U52" s="12">
        <v>-1.4969723993276351E-2</v>
      </c>
      <c r="V52" s="12">
        <v>-2.5865007172102404E-2</v>
      </c>
      <c r="W52" s="12">
        <v>-2.2800535732690682E-4</v>
      </c>
      <c r="X52" s="12">
        <v>-5.0023404018725147E-2</v>
      </c>
      <c r="Y52" s="12">
        <v>-5.0099594063131671E-2</v>
      </c>
      <c r="Z52" s="12">
        <v>-3.1009663795769301E-5</v>
      </c>
      <c r="AA52" s="12">
        <v>0</v>
      </c>
    </row>
    <row r="53" spans="1:27">
      <c r="A53" s="11" t="s">
        <v>28</v>
      </c>
      <c r="B53" s="11" t="s">
        <v>8</v>
      </c>
      <c r="C53" s="12">
        <v>0</v>
      </c>
      <c r="D53" s="12">
        <v>9.5100126154150505E-2</v>
      </c>
      <c r="E53" s="12">
        <v>1.2786668046012499E-2</v>
      </c>
      <c r="F53" s="12">
        <v>3.5097612871805899E-2</v>
      </c>
      <c r="G53" s="12">
        <v>1.15721055982534E-4</v>
      </c>
      <c r="H53" s="12">
        <v>6.8907037855037E-3</v>
      </c>
      <c r="I53" s="12">
        <v>5.2689630697734394E-3</v>
      </c>
      <c r="J53" s="12">
        <v>5.3261351688281E-5</v>
      </c>
      <c r="K53" s="12">
        <v>1.5487090434081199E-5</v>
      </c>
      <c r="L53" s="12">
        <v>6.2630378558459904E-5</v>
      </c>
      <c r="M53" s="12">
        <v>8.0073489363763193E-5</v>
      </c>
      <c r="N53" s="12">
        <v>1.2303329734472299E-2</v>
      </c>
      <c r="O53" s="12">
        <v>5.5778033383954604E-5</v>
      </c>
      <c r="P53" s="12">
        <v>2.34366692884119E-5</v>
      </c>
      <c r="Q53" s="12">
        <v>1.9774592258724803E-2</v>
      </c>
      <c r="R53" s="12">
        <v>2.2762139364527998E-5</v>
      </c>
      <c r="S53" s="12">
        <v>7.3927691087166604E-4</v>
      </c>
      <c r="T53" s="12">
        <v>4.9062259185129603E-3</v>
      </c>
      <c r="U53" s="12">
        <v>4.13759539753199E-3</v>
      </c>
      <c r="V53" s="12">
        <v>5.3282581178582802E-4</v>
      </c>
      <c r="W53" s="12">
        <v>2.3859218258694501E-2</v>
      </c>
      <c r="X53" s="12">
        <v>1.93399784819568E-4</v>
      </c>
      <c r="Y53" s="12">
        <v>1.3056964517782499E-4</v>
      </c>
      <c r="Z53" s="12">
        <v>1.5354733161089201E-4</v>
      </c>
      <c r="AA53" s="12">
        <v>8.4772716338816004E-5</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0.58537366038624994</v>
      </c>
      <c r="D55" s="12">
        <v>2.5070234351319202E-3</v>
      </c>
      <c r="E55" s="12">
        <v>3.6273278717497601E-3</v>
      </c>
      <c r="F55" s="12">
        <v>2.2446807623424672E-2</v>
      </c>
      <c r="G55" s="12">
        <v>7.6710461904025591E-4</v>
      </c>
      <c r="H55" s="12">
        <v>1.897289133116274E-3</v>
      </c>
      <c r="I55" s="12">
        <v>1.41620552807874E-3</v>
      </c>
      <c r="J55" s="12">
        <v>9.6257695837939996E-4</v>
      </c>
      <c r="K55" s="12">
        <v>6.8895670692440205E-4</v>
      </c>
      <c r="L55" s="12">
        <v>1.0619828171127669E-3</v>
      </c>
      <c r="M55" s="12">
        <v>1.21769526748535E-3</v>
      </c>
      <c r="N55" s="12">
        <v>3.3970567025883602E-3</v>
      </c>
      <c r="O55" s="12">
        <v>13438.951351423459</v>
      </c>
      <c r="P55" s="12">
        <v>1.174193990985682E-3</v>
      </c>
      <c r="Q55" s="12">
        <v>8259.2556028406198</v>
      </c>
      <c r="R55" s="12">
        <v>6.1345247802380902E-4</v>
      </c>
      <c r="S55" s="12">
        <v>4.32006180082967E-3</v>
      </c>
      <c r="T55" s="12">
        <v>0.1092790866536361</v>
      </c>
      <c r="U55" s="12">
        <v>16392.862405269017</v>
      </c>
      <c r="V55" s="12">
        <v>6.3320787585334395E-4</v>
      </c>
      <c r="W55" s="12">
        <v>7102.6141606230149</v>
      </c>
      <c r="X55" s="12">
        <v>20247.624470101589</v>
      </c>
      <c r="Y55" s="12">
        <v>1.7508161473190638E-4</v>
      </c>
      <c r="Z55" s="12">
        <v>3.0589260190588401E-4</v>
      </c>
      <c r="AA55" s="12">
        <v>4.1473417071327603E-4</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8.8890059283387455</v>
      </c>
      <c r="D58" s="12">
        <v>145172.49213613814</v>
      </c>
      <c r="E58" s="12">
        <v>194646.47181380578</v>
      </c>
      <c r="F58" s="12">
        <v>162841.20741341944</v>
      </c>
      <c r="G58" s="12">
        <v>175752.50091882289</v>
      </c>
      <c r="H58" s="12">
        <v>90561.004474607325</v>
      </c>
      <c r="I58" s="12">
        <v>58546.504361829233</v>
      </c>
      <c r="J58" s="12">
        <v>68311.391238123673</v>
      </c>
      <c r="K58" s="12">
        <v>95309.384791101911</v>
      </c>
      <c r="L58" s="12">
        <v>4.5685618509688677E-2</v>
      </c>
      <c r="M58" s="12">
        <v>247196.16564575839</v>
      </c>
      <c r="N58" s="12">
        <v>8.096856522786991E-2</v>
      </c>
      <c r="O58" s="12">
        <v>9.2194192593167759E-3</v>
      </c>
      <c r="P58" s="12">
        <v>7.7470341928478223E-2</v>
      </c>
      <c r="Q58" s="12">
        <v>50095.985141518628</v>
      </c>
      <c r="R58" s="12">
        <v>30.457973420867241</v>
      </c>
      <c r="S58" s="12">
        <v>4448.6199421421798</v>
      </c>
      <c r="T58" s="12">
        <v>2137.1008646668542</v>
      </c>
      <c r="U58" s="12">
        <v>1.666506914346785E-2</v>
      </c>
      <c r="V58" s="12">
        <v>10818.554462366335</v>
      </c>
      <c r="W58" s="12">
        <v>3161.8581074428143</v>
      </c>
      <c r="X58" s="12">
        <v>2.8395587366270569E-2</v>
      </c>
      <c r="Y58" s="12">
        <v>9580.038951917868</v>
      </c>
      <c r="Z58" s="12">
        <v>18640.993178796663</v>
      </c>
      <c r="AA58" s="12">
        <v>359.13334129831139</v>
      </c>
    </row>
    <row r="59" spans="1:27">
      <c r="A59" s="11" t="s">
        <v>28</v>
      </c>
      <c r="B59" s="11" t="s">
        <v>9</v>
      </c>
      <c r="C59" s="12">
        <v>1.3718252688662831</v>
      </c>
      <c r="D59" s="12">
        <v>0.43056211709472941</v>
      </c>
      <c r="E59" s="12">
        <v>0.61352763115758135</v>
      </c>
      <c r="F59" s="12">
        <v>2.5601617825706091</v>
      </c>
      <c r="G59" s="12">
        <v>6.1189620059670397E-3</v>
      </c>
      <c r="H59" s="12">
        <v>1.2038871849460772E-2</v>
      </c>
      <c r="I59" s="12">
        <v>1.4484928352733482E-2</v>
      </c>
      <c r="J59" s="12">
        <v>0.28104695083301362</v>
      </c>
      <c r="K59" s="12">
        <v>1.4283580366674522</v>
      </c>
      <c r="L59" s="12">
        <v>87460.819166572983</v>
      </c>
      <c r="M59" s="12">
        <v>1.8529604742185478E-2</v>
      </c>
      <c r="N59" s="12">
        <v>45403.901089030936</v>
      </c>
      <c r="O59" s="12">
        <v>6.7513666628432143E-3</v>
      </c>
      <c r="P59" s="12">
        <v>9953.8267577783881</v>
      </c>
      <c r="Q59" s="12">
        <v>61166.972698144542</v>
      </c>
      <c r="R59" s="12">
        <v>4076.7560739542496</v>
      </c>
      <c r="S59" s="12">
        <v>36033.966427617852</v>
      </c>
      <c r="T59" s="12">
        <v>1005.953023557392</v>
      </c>
      <c r="U59" s="12">
        <v>50604.101094407932</v>
      </c>
      <c r="V59" s="12">
        <v>794.9940120922497</v>
      </c>
      <c r="W59" s="12">
        <v>58688.992105091573</v>
      </c>
      <c r="X59" s="12">
        <v>6.3629676039801755E-3</v>
      </c>
      <c r="Y59" s="12">
        <v>2820.0352147033527</v>
      </c>
      <c r="Z59" s="12">
        <v>5555.975157263264</v>
      </c>
      <c r="AA59" s="12">
        <v>3.2292398451298837E-3</v>
      </c>
    </row>
    <row r="60" spans="1:27">
      <c r="A60" s="11" t="s">
        <v>28</v>
      </c>
      <c r="B60" s="11" t="s">
        <v>102</v>
      </c>
      <c r="C60" s="12">
        <v>1.548061578210985</v>
      </c>
      <c r="D60" s="12">
        <v>0.60755803332944591</v>
      </c>
      <c r="E60" s="12">
        <v>2.9465195564749341E-2</v>
      </c>
      <c r="F60" s="12">
        <v>33429.572045328234</v>
      </c>
      <c r="G60" s="12">
        <v>3.2406992310818498E-2</v>
      </c>
      <c r="H60" s="12">
        <v>2.2101515625606856E-3</v>
      </c>
      <c r="I60" s="12">
        <v>32803.929654075248</v>
      </c>
      <c r="J60" s="12">
        <v>34567.223573856783</v>
      </c>
      <c r="K60" s="12">
        <v>4.0592864563379995E-2</v>
      </c>
      <c r="L60" s="12">
        <v>29568.622492803635</v>
      </c>
      <c r="M60" s="12">
        <v>3.1791376988586098E-2</v>
      </c>
      <c r="N60" s="12">
        <v>1.2935083570673399E-2</v>
      </c>
      <c r="O60" s="12">
        <v>69762.992589660862</v>
      </c>
      <c r="P60" s="12">
        <v>5.7759841296674802E-2</v>
      </c>
      <c r="Q60" s="12">
        <v>37103.116927265539</v>
      </c>
      <c r="R60" s="12">
        <v>5.08146302108037E-2</v>
      </c>
      <c r="S60" s="12">
        <v>18503.697132947815</v>
      </c>
      <c r="T60" s="12">
        <v>499.45203723124308</v>
      </c>
      <c r="U60" s="12">
        <v>25961.27970164004</v>
      </c>
      <c r="V60" s="12">
        <v>2.9613903966900095E-2</v>
      </c>
      <c r="W60" s="12">
        <v>7886.2003735133112</v>
      </c>
      <c r="X60" s="12">
        <v>19880.172538875577</v>
      </c>
      <c r="Y60" s="12">
        <v>1.380521650760491E-2</v>
      </c>
      <c r="Z60" s="12">
        <v>823.89911461766701</v>
      </c>
      <c r="AA60" s="12">
        <v>438.99821485041821</v>
      </c>
    </row>
    <row r="61" spans="1:27">
      <c r="A61" s="11" t="s">
        <v>28</v>
      </c>
      <c r="B61" s="11" t="s">
        <v>15</v>
      </c>
      <c r="C61" s="12">
        <v>0</v>
      </c>
      <c r="D61" s="12">
        <v>0</v>
      </c>
      <c r="E61" s="12">
        <v>1.1119237273099392</v>
      </c>
      <c r="F61" s="12">
        <v>3.2056065720192799</v>
      </c>
      <c r="G61" s="12">
        <v>1.0624801773108601E-2</v>
      </c>
      <c r="H61" s="12">
        <v>8.9314060565326807E-3</v>
      </c>
      <c r="I61" s="12">
        <v>7.8933531356602197E-3</v>
      </c>
      <c r="J61" s="12">
        <v>4.7058821443155289E-3</v>
      </c>
      <c r="K61" s="12">
        <v>2.307686079088028E-3</v>
      </c>
      <c r="L61" s="12">
        <v>4.3843398884760004E-3</v>
      </c>
      <c r="M61" s="12">
        <v>6.2307374161195096E-3</v>
      </c>
      <c r="N61" s="12">
        <v>8.3871935447761108E-3</v>
      </c>
      <c r="O61" s="12">
        <v>0.13751783044145216</v>
      </c>
      <c r="P61" s="12">
        <v>2.8077480279645819E-2</v>
      </c>
      <c r="Q61" s="12">
        <v>0.74944518551872286</v>
      </c>
      <c r="R61" s="12">
        <v>6.2953155705829204E-3</v>
      </c>
      <c r="S61" s="12">
        <v>7.3359166209120003E-3</v>
      </c>
      <c r="T61" s="12">
        <v>6.7423045808991805E-3</v>
      </c>
      <c r="U61" s="12">
        <v>0.46131716030713504</v>
      </c>
      <c r="V61" s="12">
        <v>7.1808679741239591E-3</v>
      </c>
      <c r="W61" s="12">
        <v>8.0351570332182209E-3</v>
      </c>
      <c r="X61" s="12">
        <v>1985.20600227094</v>
      </c>
      <c r="Y61" s="12">
        <v>4.99073384489472E-3</v>
      </c>
      <c r="Z61" s="12">
        <v>2.7181320885393697E-3</v>
      </c>
      <c r="AA61" s="12">
        <v>2.5752013924025961E-3</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10.846204857591278</v>
      </c>
      <c r="D63" s="29">
        <v>145173.02030540485</v>
      </c>
      <c r="E63" s="29">
        <v>-478491.84450666339</v>
      </c>
      <c r="F63" s="29">
        <v>162842.87312528954</v>
      </c>
      <c r="G63" s="29">
        <v>-587507.58865242742</v>
      </c>
      <c r="H63" s="29">
        <v>-488911.27050067746</v>
      </c>
      <c r="I63" s="29">
        <v>-491117.57687477197</v>
      </c>
      <c r="J63" s="29">
        <v>-58808.730391419369</v>
      </c>
      <c r="K63" s="29">
        <v>-1061502.3970483439</v>
      </c>
      <c r="L63" s="29">
        <v>87460.855456321806</v>
      </c>
      <c r="M63" s="29">
        <v>247196.18082861541</v>
      </c>
      <c r="N63" s="29">
        <v>45403.996101703189</v>
      </c>
      <c r="O63" s="29">
        <v>13438.85792607865</v>
      </c>
      <c r="P63" s="29">
        <v>9953.2081355887713</v>
      </c>
      <c r="Q63" s="29">
        <v>119522.23245051615</v>
      </c>
      <c r="R63" s="29">
        <v>4106.1273431944101</v>
      </c>
      <c r="S63" s="29">
        <v>40482.581806390706</v>
      </c>
      <c r="T63" s="29">
        <v>3143.1399218507941</v>
      </c>
      <c r="U63" s="29">
        <v>66996.969332617504</v>
      </c>
      <c r="V63" s="29">
        <v>11613.5237754851</v>
      </c>
      <c r="W63" s="29">
        <v>68953.488004370301</v>
      </c>
      <c r="X63" s="29">
        <v>20247.609398652326</v>
      </c>
      <c r="Y63" s="29">
        <v>12400.024372678417</v>
      </c>
      <c r="Z63" s="29">
        <v>24196.968764490197</v>
      </c>
      <c r="AA63" s="29">
        <v>359.13707004504357</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8.7819080376570005E-2</v>
      </c>
      <c r="E68" s="12">
        <v>7.7556302871549894E-3</v>
      </c>
      <c r="F68" s="12">
        <v>5.4227171244698002E-5</v>
      </c>
      <c r="G68" s="12">
        <v>9.337339717300061E-4</v>
      </c>
      <c r="H68" s="12">
        <v>6.9915566270507008E-3</v>
      </c>
      <c r="I68" s="12">
        <v>1.3988138398392298E-4</v>
      </c>
      <c r="J68" s="12">
        <v>5.0331885850889895E-3</v>
      </c>
      <c r="K68" s="12">
        <v>1.2391857625135199E-4</v>
      </c>
      <c r="L68" s="12">
        <v>5.5427190841859895E-3</v>
      </c>
      <c r="M68" s="12">
        <v>3.1683335701381101E-3</v>
      </c>
      <c r="N68" s="12">
        <v>1.0188158577476101E-2</v>
      </c>
      <c r="O68" s="12">
        <v>1.21316598971647E-4</v>
      </c>
      <c r="P68" s="12">
        <v>3.4992586608532894E-5</v>
      </c>
      <c r="Q68" s="12">
        <v>1.31287678186783E-2</v>
      </c>
      <c r="R68" s="12">
        <v>1.48794566803152E-5</v>
      </c>
      <c r="S68" s="12">
        <v>9.4419202815737002E-5</v>
      </c>
      <c r="T68" s="12">
        <v>4.3438029697535995E-5</v>
      </c>
      <c r="U68" s="12">
        <v>2.2740820606919902E-5</v>
      </c>
      <c r="V68" s="12">
        <v>1.27383023118805E-4</v>
      </c>
      <c r="W68" s="12">
        <v>4.7454854779663998E-3</v>
      </c>
      <c r="X68" s="12">
        <v>1.10462443912432E-5</v>
      </c>
      <c r="Y68" s="12">
        <v>3.3394254969054502E-6</v>
      </c>
      <c r="Z68" s="12">
        <v>3.0544257727730397E-5</v>
      </c>
      <c r="AA68" s="12">
        <v>2.4833568364809601E-6</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0.27958793433625601</v>
      </c>
      <c r="D70" s="12">
        <v>1.6918497073347999E-3</v>
      </c>
      <c r="E70" s="12">
        <v>2.6206139205685996E-3</v>
      </c>
      <c r="F70" s="12">
        <v>2.4137764466790001E-3</v>
      </c>
      <c r="G70" s="12">
        <v>6.8946409005939896E-3</v>
      </c>
      <c r="H70" s="12">
        <v>1.0498889673250699E-2</v>
      </c>
      <c r="I70" s="12">
        <v>8.9128910950548902E-3</v>
      </c>
      <c r="J70" s="12">
        <v>1.3618649342890301E-2</v>
      </c>
      <c r="K70" s="12">
        <v>1.1778033336146659E-2</v>
      </c>
      <c r="L70" s="12">
        <v>3.2515277150314395E-2</v>
      </c>
      <c r="M70" s="12">
        <v>1.7538619160323999E-3</v>
      </c>
      <c r="N70" s="12">
        <v>1.450310173995739E-2</v>
      </c>
      <c r="O70" s="12">
        <v>0.32694458891288902</v>
      </c>
      <c r="P70" s="12">
        <v>1.6822076281358398E-3</v>
      </c>
      <c r="Q70" s="12">
        <v>0.35963925024888682</v>
      </c>
      <c r="R70" s="12">
        <v>3.8503834231350061E-4</v>
      </c>
      <c r="S70" s="12">
        <v>1.7638620493122602E-3</v>
      </c>
      <c r="T70" s="12">
        <v>1.7896452269107581E-3</v>
      </c>
      <c r="U70" s="12">
        <v>6.91308077490705E-4</v>
      </c>
      <c r="V70" s="12">
        <v>4.5071516865264E-4</v>
      </c>
      <c r="W70" s="12">
        <v>4287.1333735440521</v>
      </c>
      <c r="X70" s="12">
        <v>1925.8458061173378</v>
      </c>
      <c r="Y70" s="12">
        <v>1.7800312235513591E-4</v>
      </c>
      <c r="Z70" s="12">
        <v>3.8100115299771292E-4</v>
      </c>
      <c r="AA70" s="12">
        <v>4.6279203962444897E-5</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24998.912119155993</v>
      </c>
      <c r="D73" s="12">
        <v>61166.024287528657</v>
      </c>
      <c r="E73" s="12">
        <v>39812.908933542865</v>
      </c>
      <c r="F73" s="12">
        <v>88808.59089358263</v>
      </c>
      <c r="G73" s="12">
        <v>27830.975479953013</v>
      </c>
      <c r="H73" s="12">
        <v>168366.50038730961</v>
      </c>
      <c r="I73" s="12">
        <v>23691.042619816253</v>
      </c>
      <c r="J73" s="12">
        <v>436.564720773484</v>
      </c>
      <c r="K73" s="12">
        <v>25315.376851446523</v>
      </c>
      <c r="L73" s="12">
        <v>1.866544492166857</v>
      </c>
      <c r="M73" s="12">
        <v>34230.786257443491</v>
      </c>
      <c r="N73" s="12">
        <v>5.2894944924589488E-2</v>
      </c>
      <c r="O73" s="12">
        <v>14024.963823257542</v>
      </c>
      <c r="P73" s="12">
        <v>4425.6406755742973</v>
      </c>
      <c r="Q73" s="12">
        <v>43955.973945201142</v>
      </c>
      <c r="R73" s="12">
        <v>36134.512532788489</v>
      </c>
      <c r="S73" s="12">
        <v>10.986060635922865</v>
      </c>
      <c r="T73" s="12">
        <v>2215.6290634515249</v>
      </c>
      <c r="U73" s="12">
        <v>9.2456787336057875E-3</v>
      </c>
      <c r="V73" s="12">
        <v>45441.497365678486</v>
      </c>
      <c r="W73" s="12">
        <v>7784.0599158033574</v>
      </c>
      <c r="X73" s="12">
        <v>5709.6000288990108</v>
      </c>
      <c r="Y73" s="12">
        <v>5.7172805535594264E-2</v>
      </c>
      <c r="Z73" s="12">
        <v>19283.275941359854</v>
      </c>
      <c r="AA73" s="12">
        <v>3568.1478759955553</v>
      </c>
    </row>
    <row r="74" spans="1:27">
      <c r="A74" s="11" t="s">
        <v>29</v>
      </c>
      <c r="B74" s="11" t="s">
        <v>9</v>
      </c>
      <c r="C74" s="12">
        <v>2.5206093626622961</v>
      </c>
      <c r="D74" s="12">
        <v>0.11607117998710448</v>
      </c>
      <c r="E74" s="12">
        <v>1.2547697341958128</v>
      </c>
      <c r="F74" s="12">
        <v>5.4645159116306222E-3</v>
      </c>
      <c r="G74" s="12">
        <v>0.1881083183746553</v>
      </c>
      <c r="H74" s="12">
        <v>0.25740717665326424</v>
      </c>
      <c r="I74" s="12">
        <v>7.0178048110919988E-2</v>
      </c>
      <c r="J74" s="12">
        <v>1.6576571477175637</v>
      </c>
      <c r="K74" s="12">
        <v>9.3691071106535642E-3</v>
      </c>
      <c r="L74" s="12">
        <v>37775.189136017929</v>
      </c>
      <c r="M74" s="12">
        <v>6.5971475286365133E-3</v>
      </c>
      <c r="N74" s="12">
        <v>52812.204166422584</v>
      </c>
      <c r="O74" s="12">
        <v>1.8175343876643678E-3</v>
      </c>
      <c r="P74" s="12">
        <v>9.5951861344289291E-2</v>
      </c>
      <c r="Q74" s="12">
        <v>63850.727931893052</v>
      </c>
      <c r="R74" s="12">
        <v>0.15394634277167879</v>
      </c>
      <c r="S74" s="12">
        <v>34884.762005795412</v>
      </c>
      <c r="T74" s="12">
        <v>42344.593094539843</v>
      </c>
      <c r="U74" s="12">
        <v>44825.423876008237</v>
      </c>
      <c r="V74" s="12">
        <v>3.6897222459590061E-2</v>
      </c>
      <c r="W74" s="12">
        <v>42759.658415616512</v>
      </c>
      <c r="X74" s="12">
        <v>572.6042215667037</v>
      </c>
      <c r="Y74" s="12">
        <v>7.2900114494749287E-4</v>
      </c>
      <c r="Z74" s="12">
        <v>8409.7750567345993</v>
      </c>
      <c r="AA74" s="12">
        <v>7.4029995057014412E-4</v>
      </c>
    </row>
    <row r="75" spans="1:27">
      <c r="A75" s="11" t="s">
        <v>29</v>
      </c>
      <c r="B75" s="11" t="s">
        <v>102</v>
      </c>
      <c r="C75" s="12">
        <v>1.285549733069121</v>
      </c>
      <c r="D75" s="12">
        <v>0.11019850125964541</v>
      </c>
      <c r="E75" s="12">
        <v>0.38092249525994404</v>
      </c>
      <c r="F75" s="12">
        <v>0.48432553691777797</v>
      </c>
      <c r="G75" s="12">
        <v>0.77522463795099295</v>
      </c>
      <c r="H75" s="12">
        <v>2.1467411765310521E-3</v>
      </c>
      <c r="I75" s="12">
        <v>0.330259070085274</v>
      </c>
      <c r="J75" s="12">
        <v>3.2240314876028395</v>
      </c>
      <c r="K75" s="12">
        <v>3059.324143317574</v>
      </c>
      <c r="L75" s="12">
        <v>103573.9628500688</v>
      </c>
      <c r="M75" s="12">
        <v>3.8651483959300001E-2</v>
      </c>
      <c r="N75" s="12">
        <v>1.9261387666889798E-2</v>
      </c>
      <c r="O75" s="12">
        <v>40980.279931155579</v>
      </c>
      <c r="P75" s="12">
        <v>8.5158217479270007E-2</v>
      </c>
      <c r="Q75" s="12">
        <v>48096.79413566825</v>
      </c>
      <c r="R75" s="12">
        <v>4.5637038981877598E-2</v>
      </c>
      <c r="S75" s="12">
        <v>910.9734139858956</v>
      </c>
      <c r="T75" s="12">
        <v>25617.897231004394</v>
      </c>
      <c r="U75" s="12">
        <v>40052.674867174443</v>
      </c>
      <c r="V75" s="12">
        <v>2.4398418358167601E-2</v>
      </c>
      <c r="W75" s="12">
        <v>9678.8003827914818</v>
      </c>
      <c r="X75" s="12">
        <v>14829.764918830764</v>
      </c>
      <c r="Y75" s="12">
        <v>2.2352962496703589E-2</v>
      </c>
      <c r="Z75" s="12">
        <v>1.103319020157399E-2</v>
      </c>
      <c r="AA75" s="12">
        <v>5.6022351619295103E-3</v>
      </c>
    </row>
    <row r="76" spans="1:27">
      <c r="A76" s="11" t="s">
        <v>29</v>
      </c>
      <c r="B76" s="11" t="s">
        <v>15</v>
      </c>
      <c r="C76" s="12">
        <v>0</v>
      </c>
      <c r="D76" s="12">
        <v>0</v>
      </c>
      <c r="E76" s="12">
        <v>0.85028354651201798</v>
      </c>
      <c r="F76" s="12">
        <v>0.13980603123587099</v>
      </c>
      <c r="G76" s="12">
        <v>0.16558829768606381</v>
      </c>
      <c r="H76" s="12">
        <v>1.8953078143477652E-2</v>
      </c>
      <c r="I76" s="12">
        <v>4.7647512928360398E-2</v>
      </c>
      <c r="J76" s="12">
        <v>0.11698859293829619</v>
      </c>
      <c r="K76" s="12">
        <v>6.73769081203933E-3</v>
      </c>
      <c r="L76" s="12">
        <v>3.1505050644059999E-2</v>
      </c>
      <c r="M76" s="12">
        <v>2.4129183271288619E-2</v>
      </c>
      <c r="N76" s="12">
        <v>1.9082362539568236E-2</v>
      </c>
      <c r="O76" s="12">
        <v>0.1056999085591309</v>
      </c>
      <c r="P76" s="12">
        <v>1.325841250061951E-2</v>
      </c>
      <c r="Q76" s="12">
        <v>0.121219395548706</v>
      </c>
      <c r="R76" s="12">
        <v>5.90171536335271E-3</v>
      </c>
      <c r="S76" s="12">
        <v>1.618623035063628E-2</v>
      </c>
      <c r="T76" s="12">
        <v>3.5764676178561897E-2</v>
      </c>
      <c r="U76" s="12">
        <v>5.7725766864381398E-2</v>
      </c>
      <c r="V76" s="12">
        <v>1.070935399695206E-2</v>
      </c>
      <c r="W76" s="12">
        <v>1.7486172426299219E-2</v>
      </c>
      <c r="X76" s="12">
        <v>4.5598278765130007E-2</v>
      </c>
      <c r="Y76" s="12">
        <v>2.8004158737043841E-3</v>
      </c>
      <c r="Z76" s="12">
        <v>1.3339878707625511E-3</v>
      </c>
      <c r="AA76" s="12">
        <v>6.0764282676733789E-4</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25001.712316452991</v>
      </c>
      <c r="D78" s="29">
        <v>61166.22986963873</v>
      </c>
      <c r="E78" s="29">
        <v>39814.174079521268</v>
      </c>
      <c r="F78" s="29">
        <v>88808.598826102156</v>
      </c>
      <c r="G78" s="29">
        <v>27831.171416646263</v>
      </c>
      <c r="H78" s="29">
        <v>168366.77528493258</v>
      </c>
      <c r="I78" s="29">
        <v>23691.121850636842</v>
      </c>
      <c r="J78" s="29">
        <v>438.2410297591295</v>
      </c>
      <c r="K78" s="29">
        <v>25315.398122505547</v>
      </c>
      <c r="L78" s="29">
        <v>37777.09373850633</v>
      </c>
      <c r="M78" s="29">
        <v>34230.797776786501</v>
      </c>
      <c r="N78" s="29">
        <v>52812.281752627823</v>
      </c>
      <c r="O78" s="29">
        <v>14025.292706697443</v>
      </c>
      <c r="P78" s="29">
        <v>4425.7383446358563</v>
      </c>
      <c r="Q78" s="29">
        <v>107807.07464511227</v>
      </c>
      <c r="R78" s="29">
        <v>36134.666879049058</v>
      </c>
      <c r="S78" s="29">
        <v>34895.749924712589</v>
      </c>
      <c r="T78" s="29">
        <v>44560.223991074628</v>
      </c>
      <c r="U78" s="29">
        <v>44825.433835735872</v>
      </c>
      <c r="V78" s="29">
        <v>45441.534840999135</v>
      </c>
      <c r="W78" s="29">
        <v>54830.856450449399</v>
      </c>
      <c r="X78" s="29">
        <v>8208.0500676292959</v>
      </c>
      <c r="Y78" s="29">
        <v>5.8083149228393798E-2</v>
      </c>
      <c r="Z78" s="29">
        <v>27693.051409639862</v>
      </c>
      <c r="AA78" s="29">
        <v>3568.1486650580664</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ollapsed="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5.2956720660888003E-2</v>
      </c>
      <c r="E83" s="12">
        <v>3.2249039959874998E-3</v>
      </c>
      <c r="F83" s="12">
        <v>2.5129431497698598E-3</v>
      </c>
      <c r="G83" s="12">
        <v>2.1238894692716401E-3</v>
      </c>
      <c r="H83" s="12">
        <v>2.8349795962123998E-3</v>
      </c>
      <c r="I83" s="12">
        <v>3.6170677081768E-3</v>
      </c>
      <c r="J83" s="12">
        <v>3.1838732428073899E-3</v>
      </c>
      <c r="K83" s="12">
        <v>4.3864589963414002E-3</v>
      </c>
      <c r="L83" s="12">
        <v>5.0428129101575993E-3</v>
      </c>
      <c r="M83" s="12">
        <v>2.8052695216045998E-4</v>
      </c>
      <c r="N83" s="12">
        <v>2.89275193601745E-3</v>
      </c>
      <c r="O83" s="12">
        <v>1.3245046509823301E-4</v>
      </c>
      <c r="P83" s="12">
        <v>8.4412847399277597E-5</v>
      </c>
      <c r="Q83" s="12">
        <v>4.2280856196597102E-3</v>
      </c>
      <c r="R83" s="12">
        <v>7.0593904791600007E-5</v>
      </c>
      <c r="S83" s="12">
        <v>1.2912258878964301E-4</v>
      </c>
      <c r="T83" s="12">
        <v>1.47113269480074E-5</v>
      </c>
      <c r="U83" s="12">
        <v>4.3981055208600002E-4</v>
      </c>
      <c r="V83" s="12">
        <v>1.03055013192845E-4</v>
      </c>
      <c r="W83" s="12">
        <v>9.9301702128223998E-4</v>
      </c>
      <c r="X83" s="12">
        <v>1.5365298491861199E-3</v>
      </c>
      <c r="Y83" s="12">
        <v>1.4096060914158E-5</v>
      </c>
      <c r="Z83" s="12">
        <v>2.5094732075613601E-5</v>
      </c>
      <c r="AA83" s="12">
        <v>8.40442634851886E-6</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0.2176924429821496</v>
      </c>
      <c r="D85" s="12">
        <v>1.1360355575605521E-2</v>
      </c>
      <c r="E85" s="12">
        <v>1.1177069177722879E-2</v>
      </c>
      <c r="F85" s="12">
        <v>1.2915410226555889E-2</v>
      </c>
      <c r="G85" s="12">
        <v>9.4953050986055203E-3</v>
      </c>
      <c r="H85" s="12">
        <v>1.0223772182233699E-2</v>
      </c>
      <c r="I85" s="12">
        <v>1.2880667041745689E-2</v>
      </c>
      <c r="J85" s="12">
        <v>9.9386716872894802E-3</v>
      </c>
      <c r="K85" s="12">
        <v>1.1175308882521899E-2</v>
      </c>
      <c r="L85" s="12">
        <v>4.10242372360798E-2</v>
      </c>
      <c r="M85" s="12">
        <v>1.8830889161746401E-3</v>
      </c>
      <c r="N85" s="12">
        <v>4.4820071807787996E-3</v>
      </c>
      <c r="O85" s="12">
        <v>0.19886268213277122</v>
      </c>
      <c r="P85" s="12">
        <v>1.1846731661409951E-3</v>
      </c>
      <c r="Q85" s="12">
        <v>4.9497704131507503E-2</v>
      </c>
      <c r="R85" s="12">
        <v>9.8139171756621009E-4</v>
      </c>
      <c r="S85" s="12">
        <v>1.3694140039912498E-3</v>
      </c>
      <c r="T85" s="12">
        <v>9.8391262481169499E-4</v>
      </c>
      <c r="U85" s="12">
        <v>5.0972133950584808E-2</v>
      </c>
      <c r="V85" s="12">
        <v>7.8961617727626803E-4</v>
      </c>
      <c r="W85" s="12">
        <v>7.6080397812281994E-4</v>
      </c>
      <c r="X85" s="12">
        <v>0.1129347516799584</v>
      </c>
      <c r="Y85" s="12">
        <v>2.41483422596042E-4</v>
      </c>
      <c r="Z85" s="12">
        <v>2.0554528199403488E-4</v>
      </c>
      <c r="AA85" s="12">
        <v>1.111716214607578E-4</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161011.00332089269</v>
      </c>
      <c r="D88" s="12">
        <v>0.45383353111132768</v>
      </c>
      <c r="E88" s="12">
        <v>297.64100030249682</v>
      </c>
      <c r="F88" s="12">
        <v>742.30553913999017</v>
      </c>
      <c r="G88" s="12">
        <v>31543.380392847357</v>
      </c>
      <c r="H88" s="12">
        <v>48005.316579229795</v>
      </c>
      <c r="I88" s="12">
        <v>79687.811672149706</v>
      </c>
      <c r="J88" s="12">
        <v>12613.134366352111</v>
      </c>
      <c r="K88" s="12">
        <v>195311.69441081758</v>
      </c>
      <c r="L88" s="12">
        <v>1.0143097611275846</v>
      </c>
      <c r="M88" s="12">
        <v>8.0228447836041994E-2</v>
      </c>
      <c r="N88" s="12">
        <v>3.6886420108382022E-2</v>
      </c>
      <c r="O88" s="12">
        <v>8.1101600613022098E-3</v>
      </c>
      <c r="P88" s="12">
        <v>4.3671243553137555E-2</v>
      </c>
      <c r="Q88" s="12">
        <v>7.5399580905966504E-2</v>
      </c>
      <c r="R88" s="12">
        <v>5.7446804589791158E-2</v>
      </c>
      <c r="S88" s="12">
        <v>3.655951773578188E-2</v>
      </c>
      <c r="T88" s="12">
        <v>4.5578396040898438E-2</v>
      </c>
      <c r="U88" s="12">
        <v>9.3751596817299651E-3</v>
      </c>
      <c r="V88" s="12">
        <v>3.2468459270020018E-2</v>
      </c>
      <c r="W88" s="12">
        <v>1.6343963759515256E-2</v>
      </c>
      <c r="X88" s="12">
        <v>2.6515250274268355E-2</v>
      </c>
      <c r="Y88" s="12">
        <v>0.11789863228336867</v>
      </c>
      <c r="Z88" s="12">
        <v>1179.3394414512327</v>
      </c>
      <c r="AA88" s="12">
        <v>9.7022060415796821E-3</v>
      </c>
    </row>
    <row r="89" spans="1:27">
      <c r="A89" s="11" t="s">
        <v>30</v>
      </c>
      <c r="B89" s="11" t="s">
        <v>9</v>
      </c>
      <c r="C89" s="12">
        <v>0.43729540859362204</v>
      </c>
      <c r="D89" s="12">
        <v>0.2364179444731164</v>
      </c>
      <c r="E89" s="12">
        <v>0.12310712674959859</v>
      </c>
      <c r="F89" s="12">
        <v>0.12435251035583519</v>
      </c>
      <c r="G89" s="12">
        <v>1.1709092546262373E-2</v>
      </c>
      <c r="H89" s="12">
        <v>2.9601423247981769E-3</v>
      </c>
      <c r="I89" s="12">
        <v>2.5656259150781117E-2</v>
      </c>
      <c r="J89" s="12">
        <v>0.18193808035550699</v>
      </c>
      <c r="K89" s="12">
        <v>2.5718975707287699E-2</v>
      </c>
      <c r="L89" s="12">
        <v>0.24000098169408199</v>
      </c>
      <c r="M89" s="12">
        <v>4.3625452005506505E-3</v>
      </c>
      <c r="N89" s="12">
        <v>0.253893892341928</v>
      </c>
      <c r="O89" s="12">
        <v>2.2133459382090957E-3</v>
      </c>
      <c r="P89" s="12">
        <v>1.0945283636796579E-2</v>
      </c>
      <c r="Q89" s="12">
        <v>9.3451928160600287E-2</v>
      </c>
      <c r="R89" s="12">
        <v>2.0809875342265079E-2</v>
      </c>
      <c r="S89" s="12">
        <v>0.218564738749632</v>
      </c>
      <c r="T89" s="12">
        <v>0.11575938297105198</v>
      </c>
      <c r="U89" s="12">
        <v>9.0090842991357792E-2</v>
      </c>
      <c r="V89" s="12">
        <v>1.032310662505437E-2</v>
      </c>
      <c r="W89" s="12">
        <v>0.11823293736372033</v>
      </c>
      <c r="X89" s="12">
        <v>0.29056124143835749</v>
      </c>
      <c r="Y89" s="12">
        <v>9.1477073580031897E-4</v>
      </c>
      <c r="Z89" s="12">
        <v>5.4993779026416402E-4</v>
      </c>
      <c r="AA89" s="12">
        <v>5.9729201681356402E-4</v>
      </c>
    </row>
    <row r="90" spans="1:27">
      <c r="A90" s="11" t="s">
        <v>30</v>
      </c>
      <c r="B90" s="11" t="s">
        <v>102</v>
      </c>
      <c r="C90" s="12">
        <v>0.82173669657799198</v>
      </c>
      <c r="D90" s="12">
        <v>0.13738738503810669</v>
      </c>
      <c r="E90" s="12">
        <v>0.19503374463922801</v>
      </c>
      <c r="F90" s="12">
        <v>0.18751109989885442</v>
      </c>
      <c r="G90" s="12">
        <v>0.23178141306040101</v>
      </c>
      <c r="H90" s="12">
        <v>3.1684791473578556E-3</v>
      </c>
      <c r="I90" s="12">
        <v>0.33109559108833603</v>
      </c>
      <c r="J90" s="12">
        <v>0.57152361578649991</v>
      </c>
      <c r="K90" s="12">
        <v>1.39598688112616</v>
      </c>
      <c r="L90" s="12">
        <v>0.92329887209167893</v>
      </c>
      <c r="M90" s="12">
        <v>2.2283693699809683E-2</v>
      </c>
      <c r="N90" s="12">
        <v>1.193582860036624E-2</v>
      </c>
      <c r="O90" s="12">
        <v>2.3783302596335702E-2</v>
      </c>
      <c r="P90" s="12">
        <v>2.5668821910091601E-2</v>
      </c>
      <c r="Q90" s="12">
        <v>0.52003469083364995</v>
      </c>
      <c r="R90" s="12">
        <v>2.5528543410783599E-2</v>
      </c>
      <c r="S90" s="12">
        <v>2.4034252030056002E-2</v>
      </c>
      <c r="T90" s="12">
        <v>1.7980576872666292E-2</v>
      </c>
      <c r="U90" s="12">
        <v>2.0714734108625697E-2</v>
      </c>
      <c r="V90" s="12">
        <v>1.444727577256126E-2</v>
      </c>
      <c r="W90" s="12">
        <v>0.1562030282225742</v>
      </c>
      <c r="X90" s="12">
        <v>0.29313575459925201</v>
      </c>
      <c r="Y90" s="12">
        <v>9.140002732302201E-3</v>
      </c>
      <c r="Z90" s="12">
        <v>9.9099009615328994E-3</v>
      </c>
      <c r="AA90" s="12">
        <v>4.3605967015959403E-2</v>
      </c>
    </row>
    <row r="91" spans="1:27">
      <c r="A91" s="11" t="s">
        <v>30</v>
      </c>
      <c r="B91" s="11" t="s">
        <v>15</v>
      </c>
      <c r="C91" s="12">
        <v>0</v>
      </c>
      <c r="D91" s="12">
        <v>0</v>
      </c>
      <c r="E91" s="12">
        <v>1.7963415503943643</v>
      </c>
      <c r="F91" s="12">
        <v>0.27342680313044898</v>
      </c>
      <c r="G91" s="12">
        <v>0.26754905574988519</v>
      </c>
      <c r="H91" s="12">
        <v>0.29086820902171689</v>
      </c>
      <c r="I91" s="12">
        <v>1.1731700551005368</v>
      </c>
      <c r="J91" s="12">
        <v>1.4493412619019488</v>
      </c>
      <c r="K91" s="12">
        <v>9718.6317595823457</v>
      </c>
      <c r="L91" s="12">
        <v>39902.733568024902</v>
      </c>
      <c r="M91" s="12">
        <v>3.7718685358518897E-2</v>
      </c>
      <c r="N91" s="12">
        <v>5.1904283011920245E-2</v>
      </c>
      <c r="O91" s="12">
        <v>11416.612401548016</v>
      </c>
      <c r="P91" s="12">
        <v>1.986593699397815E-2</v>
      </c>
      <c r="Q91" s="12">
        <v>10104.208303837402</v>
      </c>
      <c r="R91" s="12">
        <v>1.4796420352926049E-2</v>
      </c>
      <c r="S91" s="12">
        <v>1.3377151078919951E-2</v>
      </c>
      <c r="T91" s="12">
        <v>5.16176919233382E-3</v>
      </c>
      <c r="U91" s="12">
        <v>1.64240240747923E-2</v>
      </c>
      <c r="V91" s="12">
        <v>9.0514175323953006E-3</v>
      </c>
      <c r="W91" s="12">
        <v>9.1665515729402614E-3</v>
      </c>
      <c r="X91" s="12">
        <v>177.88674244371927</v>
      </c>
      <c r="Y91" s="12">
        <v>2.1880877683166239E-3</v>
      </c>
      <c r="Z91" s="12">
        <v>2.2401179117221043E-3</v>
      </c>
      <c r="AA91" s="12">
        <v>2.5343165712305117E-3</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161011.65830874429</v>
      </c>
      <c r="D93" s="29">
        <v>0.75456855182093763</v>
      </c>
      <c r="E93" s="29">
        <v>297.77850940242013</v>
      </c>
      <c r="F93" s="29">
        <v>742.44532000372237</v>
      </c>
      <c r="G93" s="29">
        <v>31543.403721134469</v>
      </c>
      <c r="H93" s="29">
        <v>48005.332598123896</v>
      </c>
      <c r="I93" s="29">
        <v>79687.853826143604</v>
      </c>
      <c r="J93" s="29">
        <v>12613.329426977396</v>
      </c>
      <c r="K93" s="29">
        <v>195311.73569156116</v>
      </c>
      <c r="L93" s="29">
        <v>1.3003777929679041</v>
      </c>
      <c r="M93" s="29">
        <v>8.6754608904927755E-2</v>
      </c>
      <c r="N93" s="29">
        <v>0.29815507156710624</v>
      </c>
      <c r="O93" s="29">
        <v>0.20931863859738079</v>
      </c>
      <c r="P93" s="29">
        <v>5.5885613203474412E-2</v>
      </c>
      <c r="Q93" s="29">
        <v>0.22257729881773403</v>
      </c>
      <c r="R93" s="29">
        <v>7.9308665554414043E-2</v>
      </c>
      <c r="S93" s="29">
        <v>0.2566227930781948</v>
      </c>
      <c r="T93" s="29">
        <v>0.16233640296371013</v>
      </c>
      <c r="U93" s="29">
        <v>0.15087794717575856</v>
      </c>
      <c r="V93" s="29">
        <v>4.3684237085543497E-2</v>
      </c>
      <c r="W93" s="29">
        <v>0.13633072212264064</v>
      </c>
      <c r="X93" s="29">
        <v>0.43154777324177035</v>
      </c>
      <c r="Y93" s="29">
        <v>0.11906898250267918</v>
      </c>
      <c r="Z93" s="29">
        <v>1179.340222029037</v>
      </c>
      <c r="AA93" s="29">
        <v>1.0419074106202523E-2</v>
      </c>
    </row>
  </sheetData>
  <sheetProtection algorithmName="SHA-512" hashValue="tCV6ZhNQ8VOo8VXj6qoidSYYPTuHNhVsjz5aSwoV+rkUZmYoBPGUFyLcWM8UNv9k64jj3JRBO8tA6+c+l6JPYg==" saltValue="Y/IPIQhV58j4TaRWKpQRKg==" spinCount="100000" sheet="1" objects="1" scenarios="1"/>
  <mergeCells count="7">
    <mergeCell ref="A93:B93"/>
    <mergeCell ref="B2:V3"/>
    <mergeCell ref="A18:B18"/>
    <mergeCell ref="A33:B33"/>
    <mergeCell ref="A48:B48"/>
    <mergeCell ref="A63:B63"/>
    <mergeCell ref="A78:B7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7" tint="0.39997558519241921"/>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136</v>
      </c>
      <c r="B1" s="8"/>
      <c r="C1" s="8"/>
      <c r="D1" s="8"/>
      <c r="E1" s="8"/>
      <c r="F1" s="8"/>
      <c r="G1" s="8"/>
      <c r="H1" s="8"/>
      <c r="I1" s="8"/>
      <c r="J1" s="8"/>
      <c r="K1" s="8"/>
      <c r="L1" s="8"/>
      <c r="M1" s="8"/>
      <c r="N1" s="8"/>
      <c r="O1" s="8"/>
      <c r="P1" s="8"/>
      <c r="Q1" s="8"/>
      <c r="R1" s="8"/>
      <c r="S1" s="8"/>
      <c r="T1" s="8"/>
      <c r="U1" s="8"/>
      <c r="V1" s="8"/>
      <c r="W1" s="8"/>
      <c r="X1" s="8"/>
      <c r="Y1" s="8"/>
      <c r="Z1" s="8"/>
      <c r="AA1" s="8"/>
    </row>
    <row r="2" spans="1:27">
      <c r="A2" s="10" t="s">
        <v>22</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1536704.8259999999</v>
      </c>
      <c r="D6" s="12">
        <v>1443198.253</v>
      </c>
      <c r="E6" s="12">
        <v>1033523.4727674</v>
      </c>
      <c r="F6" s="12">
        <v>886200.56306200009</v>
      </c>
      <c r="G6" s="12">
        <v>764129.28926419001</v>
      </c>
      <c r="H6" s="12">
        <v>687439.30356999999</v>
      </c>
      <c r="I6" s="12">
        <v>523972.31698074995</v>
      </c>
      <c r="J6" s="12">
        <v>444423.02631330001</v>
      </c>
      <c r="K6" s="12">
        <v>398582.77391329</v>
      </c>
      <c r="L6" s="12">
        <v>340292.90759185998</v>
      </c>
      <c r="M6" s="12">
        <v>220933.88706114999</v>
      </c>
      <c r="N6" s="12">
        <v>211881.54454383001</v>
      </c>
      <c r="O6" s="12">
        <v>151733.20648319001</v>
      </c>
      <c r="P6" s="12">
        <v>132256.55968095001</v>
      </c>
      <c r="Q6" s="12">
        <v>124145.02605366</v>
      </c>
      <c r="R6" s="12">
        <v>61611.312267729991</v>
      </c>
      <c r="S6" s="12">
        <v>58373.019462800003</v>
      </c>
      <c r="T6" s="12">
        <v>1.3494857979999999</v>
      </c>
      <c r="U6" s="12">
        <v>1.160940791</v>
      </c>
      <c r="V6" s="12">
        <v>0.97903862500000005</v>
      </c>
      <c r="W6" s="12">
        <v>0.87211929599999993</v>
      </c>
      <c r="X6" s="12">
        <v>0.31583701400000003</v>
      </c>
      <c r="Y6" s="12">
        <v>0.243025135</v>
      </c>
      <c r="Z6" s="12">
        <v>0.18573699700000001</v>
      </c>
      <c r="AA6" s="12">
        <v>0.134526759</v>
      </c>
    </row>
    <row r="7" spans="1:27">
      <c r="A7" s="11" t="s">
        <v>18</v>
      </c>
      <c r="B7" s="11" t="s">
        <v>11</v>
      </c>
      <c r="C7" s="12">
        <v>202101.614</v>
      </c>
      <c r="D7" s="12">
        <v>175581.57</v>
      </c>
      <c r="E7" s="12">
        <v>118155.12761672</v>
      </c>
      <c r="F7" s="12">
        <v>104400.36754545</v>
      </c>
      <c r="G7" s="12">
        <v>82304.595175430004</v>
      </c>
      <c r="H7" s="12">
        <v>64149.649680000002</v>
      </c>
      <c r="I7" s="12">
        <v>44024.256669820003</v>
      </c>
      <c r="J7" s="12">
        <v>37923.652211090004</v>
      </c>
      <c r="K7" s="12">
        <v>0.40883661500000001</v>
      </c>
      <c r="L7" s="12">
        <v>0.396802671</v>
      </c>
      <c r="M7" s="12">
        <v>0.38164738599999998</v>
      </c>
      <c r="N7" s="12">
        <v>0.37178306500000002</v>
      </c>
      <c r="O7" s="12">
        <v>0.32225559600000003</v>
      </c>
      <c r="P7" s="12">
        <v>0.27819310200000003</v>
      </c>
      <c r="Q7" s="12">
        <v>0.27239623200000002</v>
      </c>
      <c r="R7" s="12">
        <v>0.21166156799999999</v>
      </c>
      <c r="S7" s="12">
        <v>0.19359230000000002</v>
      </c>
      <c r="T7" s="12">
        <v>0.18140723500000003</v>
      </c>
      <c r="U7" s="12">
        <v>0.168663911</v>
      </c>
      <c r="V7" s="12">
        <v>0.15891391900000001</v>
      </c>
      <c r="W7" s="12">
        <v>0.14987465899999999</v>
      </c>
      <c r="X7" s="12">
        <v>0.12406905529999999</v>
      </c>
      <c r="Y7" s="12">
        <v>2.3512268999999999E-2</v>
      </c>
      <c r="Z7" s="12">
        <v>3.1571215999999999E-2</v>
      </c>
      <c r="AA7" s="12">
        <v>0</v>
      </c>
    </row>
    <row r="8" spans="1:27">
      <c r="A8" s="11" t="s">
        <v>18</v>
      </c>
      <c r="B8" s="11" t="s">
        <v>8</v>
      </c>
      <c r="C8" s="12">
        <v>143232.09150000001</v>
      </c>
      <c r="D8" s="12">
        <v>124273.68697157</v>
      </c>
      <c r="E8" s="12">
        <v>237736.36710996003</v>
      </c>
      <c r="F8" s="12">
        <v>206306.07036941999</v>
      </c>
      <c r="G8" s="12">
        <v>208939.59647053003</v>
      </c>
      <c r="H8" s="12">
        <v>195553.84407647001</v>
      </c>
      <c r="I8" s="12">
        <v>228717.28078202999</v>
      </c>
      <c r="J8" s="12">
        <v>226069.14970481003</v>
      </c>
      <c r="K8" s="12">
        <v>236410.59181862001</v>
      </c>
      <c r="L8" s="12">
        <v>199679.20063015999</v>
      </c>
      <c r="M8" s="12">
        <v>255165.40331483001</v>
      </c>
      <c r="N8" s="12">
        <v>273417.05577899003</v>
      </c>
      <c r="O8" s="12">
        <v>199275.82552410002</v>
      </c>
      <c r="P8" s="12">
        <v>176900.33302021999</v>
      </c>
      <c r="Q8" s="12">
        <v>120146.84050417</v>
      </c>
      <c r="R8" s="12">
        <v>150138.87466871997</v>
      </c>
      <c r="S8" s="12">
        <v>118830.44722958001</v>
      </c>
      <c r="T8" s="12">
        <v>124107.12988384</v>
      </c>
      <c r="U8" s="12">
        <v>107207.44941793001</v>
      </c>
      <c r="V8" s="12">
        <v>115508.02450234999</v>
      </c>
      <c r="W8" s="12">
        <v>77088.230444409986</v>
      </c>
      <c r="X8" s="12">
        <v>61724.294594570012</v>
      </c>
      <c r="Y8" s="12">
        <v>30679.179939529997</v>
      </c>
      <c r="Z8" s="12">
        <v>21417.209179819998</v>
      </c>
      <c r="AA8" s="12">
        <v>20002.977202130001</v>
      </c>
    </row>
    <row r="9" spans="1:27">
      <c r="A9" s="11" t="s">
        <v>18</v>
      </c>
      <c r="B9" s="11" t="s">
        <v>12</v>
      </c>
      <c r="C9" s="12">
        <v>10936.090099999999</v>
      </c>
      <c r="D9" s="12">
        <v>12629.7781</v>
      </c>
      <c r="E9" s="12">
        <v>38924.983999999997</v>
      </c>
      <c r="F9" s="12">
        <v>21965.192999999999</v>
      </c>
      <c r="G9" s="12">
        <v>23726.906000000003</v>
      </c>
      <c r="H9" s="12">
        <v>44560.86</v>
      </c>
      <c r="I9" s="12">
        <v>16001.620800000001</v>
      </c>
      <c r="J9" s="12">
        <v>67935.138999999996</v>
      </c>
      <c r="K9" s="12">
        <v>40866.870000000003</v>
      </c>
      <c r="L9" s="12">
        <v>30907.675999999999</v>
      </c>
      <c r="M9" s="12">
        <v>30002.79</v>
      </c>
      <c r="N9" s="12">
        <v>68921.703999999998</v>
      </c>
      <c r="O9" s="12">
        <v>18910.009999999998</v>
      </c>
      <c r="P9" s="12">
        <v>24199.171999999999</v>
      </c>
      <c r="Q9" s="12">
        <v>28681.401999999998</v>
      </c>
      <c r="R9" s="12">
        <v>33905.735999999997</v>
      </c>
      <c r="S9" s="12">
        <v>0</v>
      </c>
      <c r="T9" s="12">
        <v>0</v>
      </c>
      <c r="U9" s="12">
        <v>0</v>
      </c>
      <c r="V9" s="12">
        <v>0</v>
      </c>
      <c r="W9" s="12">
        <v>0</v>
      </c>
      <c r="X9" s="12">
        <v>0</v>
      </c>
      <c r="Y9" s="12">
        <v>0</v>
      </c>
      <c r="Z9" s="12">
        <v>0</v>
      </c>
      <c r="AA9" s="12">
        <v>0</v>
      </c>
    </row>
    <row r="10" spans="1:27">
      <c r="A10" s="11" t="s">
        <v>18</v>
      </c>
      <c r="B10" s="11" t="s">
        <v>5</v>
      </c>
      <c r="C10" s="12">
        <v>16865.050712250002</v>
      </c>
      <c r="D10" s="12">
        <v>16334.328498719999</v>
      </c>
      <c r="E10" s="12">
        <v>36355.885384580994</v>
      </c>
      <c r="F10" s="12">
        <v>27445.520644194003</v>
      </c>
      <c r="G10" s="12">
        <v>32043.054041654003</v>
      </c>
      <c r="H10" s="12">
        <v>43627.500145188002</v>
      </c>
      <c r="I10" s="12">
        <v>22872.652496006005</v>
      </c>
      <c r="J10" s="12">
        <v>50658.072190316001</v>
      </c>
      <c r="K10" s="12">
        <v>45274.843889873991</v>
      </c>
      <c r="L10" s="12">
        <v>45263.084111697004</v>
      </c>
      <c r="M10" s="12">
        <v>68283.779529564999</v>
      </c>
      <c r="N10" s="12">
        <v>138576.10653316</v>
      </c>
      <c r="O10" s="12">
        <v>99047.85527765</v>
      </c>
      <c r="P10" s="12">
        <v>128330.37023077501</v>
      </c>
      <c r="Q10" s="12">
        <v>132366.56242034002</v>
      </c>
      <c r="R10" s="12">
        <v>202322.22295777401</v>
      </c>
      <c r="S10" s="12">
        <v>278573.87157193001</v>
      </c>
      <c r="T10" s="12">
        <v>482655.81591034005</v>
      </c>
      <c r="U10" s="12">
        <v>263676.71086296596</v>
      </c>
      <c r="V10" s="12">
        <v>321680.63499053498</v>
      </c>
      <c r="W10" s="12">
        <v>510908.55455283</v>
      </c>
      <c r="X10" s="12">
        <v>329596.93343454</v>
      </c>
      <c r="Y10" s="12">
        <v>381330.14351212996</v>
      </c>
      <c r="Z10" s="12">
        <v>462697.52742309205</v>
      </c>
      <c r="AA10" s="12">
        <v>399114.80607528606</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5" t="s">
        <v>98</v>
      </c>
      <c r="B18" s="35"/>
      <c r="C18" s="29">
        <v>1909839.6723122499</v>
      </c>
      <c r="D18" s="29">
        <v>1772017.6165702899</v>
      </c>
      <c r="E18" s="29">
        <v>1464695.8368786608</v>
      </c>
      <c r="F18" s="29">
        <v>1246317.714621064</v>
      </c>
      <c r="G18" s="29">
        <v>1111143.4409518039</v>
      </c>
      <c r="H18" s="29">
        <v>1035331.157471658</v>
      </c>
      <c r="I18" s="29">
        <v>835588.12772860599</v>
      </c>
      <c r="J18" s="29">
        <v>827009.03941951611</v>
      </c>
      <c r="K18" s="29">
        <v>721135.48845839896</v>
      </c>
      <c r="L18" s="29">
        <v>616143.26513638801</v>
      </c>
      <c r="M18" s="29">
        <v>574386.24155293091</v>
      </c>
      <c r="N18" s="29">
        <v>692796.78263904504</v>
      </c>
      <c r="O18" s="29">
        <v>468967.219540536</v>
      </c>
      <c r="P18" s="29">
        <v>461686.71312504704</v>
      </c>
      <c r="Q18" s="29">
        <v>405340.10337440204</v>
      </c>
      <c r="R18" s="29">
        <v>447978.35755579197</v>
      </c>
      <c r="S18" s="29">
        <v>455777.53185661003</v>
      </c>
      <c r="T18" s="29">
        <v>606764.47668721306</v>
      </c>
      <c r="U18" s="29">
        <v>370885.48988559796</v>
      </c>
      <c r="V18" s="29">
        <v>437189.79744542897</v>
      </c>
      <c r="W18" s="29">
        <v>587997.80699119496</v>
      </c>
      <c r="X18" s="29">
        <v>391321.66793517931</v>
      </c>
      <c r="Y18" s="29">
        <v>412009.58998906397</v>
      </c>
      <c r="Z18" s="29">
        <v>484114.95391112502</v>
      </c>
      <c r="AA18" s="29">
        <v>419117.91780417506</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835378.97600000002</v>
      </c>
      <c r="D21" s="12">
        <v>770569.23800000001</v>
      </c>
      <c r="E21" s="12">
        <v>534485.18689999997</v>
      </c>
      <c r="F21" s="12">
        <v>454017.76400000002</v>
      </c>
      <c r="G21" s="12">
        <v>386557.434962</v>
      </c>
      <c r="H21" s="12">
        <v>343881.5555133</v>
      </c>
      <c r="I21" s="12">
        <v>285454.48621975997</v>
      </c>
      <c r="J21" s="12">
        <v>237508.68823579999</v>
      </c>
      <c r="K21" s="12">
        <v>228918.0806825</v>
      </c>
      <c r="L21" s="12">
        <v>205817.12504549997</v>
      </c>
      <c r="M21" s="12">
        <v>96773.812000000005</v>
      </c>
      <c r="N21" s="12">
        <v>93878.983999999997</v>
      </c>
      <c r="O21" s="12">
        <v>77330.86</v>
      </c>
      <c r="P21" s="12">
        <v>62137.894</v>
      </c>
      <c r="Q21" s="12">
        <v>63966.067999999999</v>
      </c>
      <c r="R21" s="12">
        <v>31274.946377999997</v>
      </c>
      <c r="S21" s="12">
        <v>27737.5851908</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1203.8956000000001</v>
      </c>
      <c r="D23" s="12">
        <v>1564.7987037</v>
      </c>
      <c r="E23" s="12">
        <v>39505.196920100003</v>
      </c>
      <c r="F23" s="12">
        <v>31043.1030197</v>
      </c>
      <c r="G23" s="12">
        <v>29631.8538501</v>
      </c>
      <c r="H23" s="12">
        <v>27751.085772220002</v>
      </c>
      <c r="I23" s="12">
        <v>41090.733295749997</v>
      </c>
      <c r="J23" s="12">
        <v>42236.191658100004</v>
      </c>
      <c r="K23" s="12">
        <v>47800.517756599998</v>
      </c>
      <c r="L23" s="12">
        <v>34062.637948119998</v>
      </c>
      <c r="M23" s="12">
        <v>54470.010994479999</v>
      </c>
      <c r="N23" s="12">
        <v>60625.5410729</v>
      </c>
      <c r="O23" s="12">
        <v>35751.210916560005</v>
      </c>
      <c r="P23" s="12">
        <v>36663.388828100004</v>
      </c>
      <c r="Q23" s="12">
        <v>35052.771501130002</v>
      </c>
      <c r="R23" s="12">
        <v>47819.709506619998</v>
      </c>
      <c r="S23" s="12">
        <v>38718.041380280003</v>
      </c>
      <c r="T23" s="12">
        <v>36944.093138980003</v>
      </c>
      <c r="U23" s="12">
        <v>31426.69436655</v>
      </c>
      <c r="V23" s="12">
        <v>37173.527514039997</v>
      </c>
      <c r="W23" s="12">
        <v>0.40222244000000001</v>
      </c>
      <c r="X23" s="12">
        <v>0.36160192999999996</v>
      </c>
      <c r="Y23" s="12">
        <v>0.34842144999999997</v>
      </c>
      <c r="Z23" s="12">
        <v>0.38401204999999999</v>
      </c>
      <c r="AA23" s="12">
        <v>0.36234735000000001</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678.94669055400004</v>
      </c>
      <c r="D25" s="12">
        <v>846.22150961</v>
      </c>
      <c r="E25" s="12">
        <v>4783.2694080800002</v>
      </c>
      <c r="F25" s="12">
        <v>3723.1620269700002</v>
      </c>
      <c r="G25" s="12">
        <v>1783.9758465399998</v>
      </c>
      <c r="H25" s="12">
        <v>793.85577602500007</v>
      </c>
      <c r="I25" s="12">
        <v>101.48332914000001</v>
      </c>
      <c r="J25" s="12">
        <v>3017.9965325100002</v>
      </c>
      <c r="K25" s="12">
        <v>933.20285531000013</v>
      </c>
      <c r="L25" s="12">
        <v>4207.5155563399994</v>
      </c>
      <c r="M25" s="12">
        <v>10340.732162985001</v>
      </c>
      <c r="N25" s="12">
        <v>36330.709356060004</v>
      </c>
      <c r="O25" s="12">
        <v>20418.254565769999</v>
      </c>
      <c r="P25" s="12">
        <v>33763.219501160005</v>
      </c>
      <c r="Q25" s="12">
        <v>16140.659886370004</v>
      </c>
      <c r="R25" s="12">
        <v>50510.482071840001</v>
      </c>
      <c r="S25" s="12">
        <v>68185.664153200007</v>
      </c>
      <c r="T25" s="12">
        <v>164585.63690750001</v>
      </c>
      <c r="U25" s="12">
        <v>68356.731535529994</v>
      </c>
      <c r="V25" s="12">
        <v>77647.99184937001</v>
      </c>
      <c r="W25" s="12">
        <v>169653.76867580001</v>
      </c>
      <c r="X25" s="12">
        <v>81155.124465639994</v>
      </c>
      <c r="Y25" s="12">
        <v>98034.208703899989</v>
      </c>
      <c r="Z25" s="12">
        <v>107037.37909219999</v>
      </c>
      <c r="AA25" s="12">
        <v>105362.2278701</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837261.8182905541</v>
      </c>
      <c r="D33" s="29">
        <v>772980.25821330992</v>
      </c>
      <c r="E33" s="29">
        <v>578773.65322818002</v>
      </c>
      <c r="F33" s="29">
        <v>488784.02904667001</v>
      </c>
      <c r="G33" s="29">
        <v>417973.26465864002</v>
      </c>
      <c r="H33" s="29">
        <v>372426.49706154497</v>
      </c>
      <c r="I33" s="29">
        <v>326646.70284464996</v>
      </c>
      <c r="J33" s="29">
        <v>282762.87642640999</v>
      </c>
      <c r="K33" s="29">
        <v>277651.80129441002</v>
      </c>
      <c r="L33" s="29">
        <v>244087.27854995994</v>
      </c>
      <c r="M33" s="29">
        <v>161584.55515746499</v>
      </c>
      <c r="N33" s="29">
        <v>190835.23442896002</v>
      </c>
      <c r="O33" s="29">
        <v>133500.32548233002</v>
      </c>
      <c r="P33" s="29">
        <v>132564.50232925999</v>
      </c>
      <c r="Q33" s="29">
        <v>115159.49938750001</v>
      </c>
      <c r="R33" s="29">
        <v>129605.13795645999</v>
      </c>
      <c r="S33" s="29">
        <v>134641.29072428</v>
      </c>
      <c r="T33" s="29">
        <v>201529.73004648002</v>
      </c>
      <c r="U33" s="29">
        <v>99783.425902079995</v>
      </c>
      <c r="V33" s="29">
        <v>114821.51936341001</v>
      </c>
      <c r="W33" s="29">
        <v>169654.17089824</v>
      </c>
      <c r="X33" s="29">
        <v>81155.486067569989</v>
      </c>
      <c r="Y33" s="29">
        <v>98034.557125349995</v>
      </c>
      <c r="Z33" s="29">
        <v>107037.76310424999</v>
      </c>
      <c r="AA33" s="29">
        <v>105362.59021745001</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701325.85</v>
      </c>
      <c r="D36" s="12">
        <v>672629.01500000001</v>
      </c>
      <c r="E36" s="12">
        <v>499038.2858674</v>
      </c>
      <c r="F36" s="12">
        <v>432182.79906200001</v>
      </c>
      <c r="G36" s="12">
        <v>377571.85430219001</v>
      </c>
      <c r="H36" s="12">
        <v>343557.74805669999</v>
      </c>
      <c r="I36" s="12">
        <v>238517.83076099001</v>
      </c>
      <c r="J36" s="12">
        <v>206914.33807750003</v>
      </c>
      <c r="K36" s="12">
        <v>169664.69323079</v>
      </c>
      <c r="L36" s="12">
        <v>134475.78254636002</v>
      </c>
      <c r="M36" s="12">
        <v>124160.07506115</v>
      </c>
      <c r="N36" s="12">
        <v>118002.56054383001</v>
      </c>
      <c r="O36" s="12">
        <v>74402.346483190006</v>
      </c>
      <c r="P36" s="12">
        <v>70118.665680950013</v>
      </c>
      <c r="Q36" s="12">
        <v>60178.958053660004</v>
      </c>
      <c r="R36" s="12">
        <v>30336.365889729994</v>
      </c>
      <c r="S36" s="12">
        <v>30635.434272000006</v>
      </c>
      <c r="T36" s="12">
        <v>1.3494857979999999</v>
      </c>
      <c r="U36" s="12">
        <v>1.160940791</v>
      </c>
      <c r="V36" s="12">
        <v>0.97903862500000005</v>
      </c>
      <c r="W36" s="12">
        <v>0.87211929599999993</v>
      </c>
      <c r="X36" s="12">
        <v>0.31583701400000003</v>
      </c>
      <c r="Y36" s="12">
        <v>0.243025135</v>
      </c>
      <c r="Z36" s="12">
        <v>0.18573699700000001</v>
      </c>
      <c r="AA36" s="12">
        <v>0.134526759</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66445.477400000003</v>
      </c>
      <c r="D38" s="12">
        <v>63745.807454379996</v>
      </c>
      <c r="E38" s="12">
        <v>124860.88499110001</v>
      </c>
      <c r="F38" s="12">
        <v>131961.27521570001</v>
      </c>
      <c r="G38" s="12">
        <v>123523.3650777</v>
      </c>
      <c r="H38" s="12">
        <v>101122.08089587001</v>
      </c>
      <c r="I38" s="12">
        <v>136625.14392787</v>
      </c>
      <c r="J38" s="12">
        <v>119757.64570566</v>
      </c>
      <c r="K38" s="12">
        <v>139282.60601047002</v>
      </c>
      <c r="L38" s="12">
        <v>122980.91114167</v>
      </c>
      <c r="M38" s="12">
        <v>153231.27145508002</v>
      </c>
      <c r="N38" s="12">
        <v>152822.03487204001</v>
      </c>
      <c r="O38" s="12">
        <v>129731.45731418001</v>
      </c>
      <c r="P38" s="12">
        <v>101345.91034554</v>
      </c>
      <c r="Q38" s="12">
        <v>85093.084142959997</v>
      </c>
      <c r="R38" s="12">
        <v>102318.21767931999</v>
      </c>
      <c r="S38" s="12">
        <v>80111.494540059997</v>
      </c>
      <c r="T38" s="12">
        <v>87162.149815730008</v>
      </c>
      <c r="U38" s="12">
        <v>75779.89002050001</v>
      </c>
      <c r="V38" s="12">
        <v>78333.653981230003</v>
      </c>
      <c r="W38" s="12">
        <v>77086.703949399991</v>
      </c>
      <c r="X38" s="12">
        <v>61722.880660330004</v>
      </c>
      <c r="Y38" s="12">
        <v>30677.82387819</v>
      </c>
      <c r="Z38" s="12">
        <v>21415.83353656</v>
      </c>
      <c r="AA38" s="12">
        <v>20001.67474124</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185.53536771099994</v>
      </c>
      <c r="D40" s="12">
        <v>0.51094442499999992</v>
      </c>
      <c r="E40" s="12">
        <v>1393.9110321199998</v>
      </c>
      <c r="F40" s="12">
        <v>3917.4184004139997</v>
      </c>
      <c r="G40" s="12">
        <v>1980.8190907200003</v>
      </c>
      <c r="H40" s="12">
        <v>1125.06778702</v>
      </c>
      <c r="I40" s="12">
        <v>3233.2917499440005</v>
      </c>
      <c r="J40" s="12">
        <v>8296.3950626499991</v>
      </c>
      <c r="K40" s="12">
        <v>13250.540804270002</v>
      </c>
      <c r="L40" s="12">
        <v>10719.601349199998</v>
      </c>
      <c r="M40" s="12">
        <v>23988.105357080003</v>
      </c>
      <c r="N40" s="12">
        <v>27423.195826560001</v>
      </c>
      <c r="O40" s="12">
        <v>28010.308213200002</v>
      </c>
      <c r="P40" s="12">
        <v>41114.707287379999</v>
      </c>
      <c r="Q40" s="12">
        <v>36806.393527220003</v>
      </c>
      <c r="R40" s="12">
        <v>69611.13349855</v>
      </c>
      <c r="S40" s="12">
        <v>77010.373986449995</v>
      </c>
      <c r="T40" s="12">
        <v>162006.77050976999</v>
      </c>
      <c r="U40" s="12">
        <v>74214.221006849999</v>
      </c>
      <c r="V40" s="12">
        <v>106783.93037479999</v>
      </c>
      <c r="W40" s="12">
        <v>107962.5253759</v>
      </c>
      <c r="X40" s="12">
        <v>72053.083587999994</v>
      </c>
      <c r="Y40" s="12">
        <v>99089.8490877</v>
      </c>
      <c r="Z40" s="12">
        <v>126623.98639219999</v>
      </c>
      <c r="AA40" s="12">
        <v>104038.961387</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767956.86276771093</v>
      </c>
      <c r="D48" s="29">
        <v>736375.333398805</v>
      </c>
      <c r="E48" s="29">
        <v>625293.08189062006</v>
      </c>
      <c r="F48" s="29">
        <v>568061.4926781141</v>
      </c>
      <c r="G48" s="29">
        <v>503076.03847060999</v>
      </c>
      <c r="H48" s="29">
        <v>445804.89673958998</v>
      </c>
      <c r="I48" s="29">
        <v>378376.26643880398</v>
      </c>
      <c r="J48" s="29">
        <v>334968.37884581002</v>
      </c>
      <c r="K48" s="29">
        <v>322197.84004553006</v>
      </c>
      <c r="L48" s="29">
        <v>268176.29503723001</v>
      </c>
      <c r="M48" s="29">
        <v>301379.45187331003</v>
      </c>
      <c r="N48" s="29">
        <v>298247.79124243004</v>
      </c>
      <c r="O48" s="29">
        <v>232144.11201057001</v>
      </c>
      <c r="P48" s="29">
        <v>212579.28331387002</v>
      </c>
      <c r="Q48" s="29">
        <v>182078.43572384</v>
      </c>
      <c r="R48" s="29">
        <v>202265.7170676</v>
      </c>
      <c r="S48" s="29">
        <v>187757.30279851001</v>
      </c>
      <c r="T48" s="29">
        <v>249170.269811298</v>
      </c>
      <c r="U48" s="29">
        <v>149995.27196814102</v>
      </c>
      <c r="V48" s="29">
        <v>185118.56339465501</v>
      </c>
      <c r="W48" s="29">
        <v>185050.10144459599</v>
      </c>
      <c r="X48" s="29">
        <v>133776.28008534398</v>
      </c>
      <c r="Y48" s="29">
        <v>129767.915991025</v>
      </c>
      <c r="Z48" s="29">
        <v>148040.00566575699</v>
      </c>
      <c r="AA48" s="29">
        <v>124040.77065499901</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202101.614</v>
      </c>
      <c r="D52" s="12">
        <v>175581.57</v>
      </c>
      <c r="E52" s="12">
        <v>118155.12761672</v>
      </c>
      <c r="F52" s="12">
        <v>104400.36754545</v>
      </c>
      <c r="G52" s="12">
        <v>82304.595175430004</v>
      </c>
      <c r="H52" s="12">
        <v>64149.649680000002</v>
      </c>
      <c r="I52" s="12">
        <v>44024.256669820003</v>
      </c>
      <c r="J52" s="12">
        <v>37923.652211090004</v>
      </c>
      <c r="K52" s="12">
        <v>0.40883661500000001</v>
      </c>
      <c r="L52" s="12">
        <v>0.396802671</v>
      </c>
      <c r="M52" s="12">
        <v>0.38164738599999998</v>
      </c>
      <c r="N52" s="12">
        <v>0.37178306500000002</v>
      </c>
      <c r="O52" s="12">
        <v>0.32225559600000003</v>
      </c>
      <c r="P52" s="12">
        <v>0.27819310200000003</v>
      </c>
      <c r="Q52" s="12">
        <v>0.27239623200000002</v>
      </c>
      <c r="R52" s="12">
        <v>0.21166156799999999</v>
      </c>
      <c r="S52" s="12">
        <v>0.19359230000000002</v>
      </c>
      <c r="T52" s="12">
        <v>0.18140723500000003</v>
      </c>
      <c r="U52" s="12">
        <v>0.168663911</v>
      </c>
      <c r="V52" s="12">
        <v>0.15891391900000001</v>
      </c>
      <c r="W52" s="12">
        <v>0.14987465899999999</v>
      </c>
      <c r="X52" s="12">
        <v>0.12406905529999999</v>
      </c>
      <c r="Y52" s="12">
        <v>2.3512268999999999E-2</v>
      </c>
      <c r="Z52" s="12">
        <v>3.1571215999999999E-2</v>
      </c>
      <c r="AA52" s="12">
        <v>0</v>
      </c>
    </row>
    <row r="53" spans="1:27">
      <c r="A53" s="11" t="s">
        <v>28</v>
      </c>
      <c r="B53" s="11" t="s">
        <v>8</v>
      </c>
      <c r="C53" s="12">
        <v>0</v>
      </c>
      <c r="D53" s="12">
        <v>0.29442806999999999</v>
      </c>
      <c r="E53" s="12">
        <v>0.33725731999999997</v>
      </c>
      <c r="F53" s="12">
        <v>0.42188695999999998</v>
      </c>
      <c r="G53" s="12">
        <v>0.41125533999999997</v>
      </c>
      <c r="H53" s="12">
        <v>0.43017102000000002</v>
      </c>
      <c r="I53" s="12">
        <v>0.41729367000000001</v>
      </c>
      <c r="J53" s="12">
        <v>0.40517856000000002</v>
      </c>
      <c r="K53" s="12">
        <v>0.37470113999999999</v>
      </c>
      <c r="L53" s="12">
        <v>0.35793306999999996</v>
      </c>
      <c r="M53" s="12">
        <v>0.34618005000000002</v>
      </c>
      <c r="N53" s="12">
        <v>0.39510995000000004</v>
      </c>
      <c r="O53" s="12">
        <v>0.36311353000000002</v>
      </c>
      <c r="P53" s="12">
        <v>0.34968130000000003</v>
      </c>
      <c r="Q53" s="12">
        <v>0.43968665000000001</v>
      </c>
      <c r="R53" s="12">
        <v>0.42653093999999997</v>
      </c>
      <c r="S53" s="12">
        <v>0.41075371999999999</v>
      </c>
      <c r="T53" s="12">
        <v>0.41995758</v>
      </c>
      <c r="U53" s="12">
        <v>0.42300231999999999</v>
      </c>
      <c r="V53" s="12">
        <v>0.41785924999999996</v>
      </c>
      <c r="W53" s="12">
        <v>0.65811569999999997</v>
      </c>
      <c r="X53" s="12">
        <v>0.60040234000000003</v>
      </c>
      <c r="Y53" s="12">
        <v>0.57747565000000001</v>
      </c>
      <c r="Z53" s="12">
        <v>0.57565080000000002</v>
      </c>
      <c r="AA53" s="12">
        <v>0.54682544</v>
      </c>
    </row>
    <row r="54" spans="1:27">
      <c r="A54" s="11" t="s">
        <v>28</v>
      </c>
      <c r="B54" s="11" t="s">
        <v>12</v>
      </c>
      <c r="C54" s="12">
        <v>1546.8221000000001</v>
      </c>
      <c r="D54" s="12">
        <v>1827.7851000000001</v>
      </c>
      <c r="E54" s="12">
        <v>18350.310000000001</v>
      </c>
      <c r="F54" s="12">
        <v>11315.76</v>
      </c>
      <c r="G54" s="12">
        <v>15451.502</v>
      </c>
      <c r="H54" s="12">
        <v>34446.915999999997</v>
      </c>
      <c r="I54" s="12">
        <v>12609.981</v>
      </c>
      <c r="J54" s="12">
        <v>53590.5</v>
      </c>
      <c r="K54" s="12">
        <v>25991.982</v>
      </c>
      <c r="L54" s="12">
        <v>21420.853999999999</v>
      </c>
      <c r="M54" s="12">
        <v>18910.491999999998</v>
      </c>
      <c r="N54" s="12">
        <v>32378.831999999999</v>
      </c>
      <c r="O54" s="12">
        <v>18910.009999999998</v>
      </c>
      <c r="P54" s="12">
        <v>24199.171999999999</v>
      </c>
      <c r="Q54" s="12">
        <v>28681.401999999998</v>
      </c>
      <c r="R54" s="12">
        <v>33905.735999999997</v>
      </c>
      <c r="S54" s="12">
        <v>0</v>
      </c>
      <c r="T54" s="12">
        <v>0</v>
      </c>
      <c r="U54" s="12">
        <v>0</v>
      </c>
      <c r="V54" s="12">
        <v>0</v>
      </c>
      <c r="W54" s="12">
        <v>0</v>
      </c>
      <c r="X54" s="12">
        <v>0</v>
      </c>
      <c r="Y54" s="12">
        <v>0</v>
      </c>
      <c r="Z54" s="12">
        <v>0</v>
      </c>
      <c r="AA54" s="12">
        <v>0</v>
      </c>
    </row>
    <row r="55" spans="1:27">
      <c r="A55" s="11" t="s">
        <v>28</v>
      </c>
      <c r="B55" s="11" t="s">
        <v>5</v>
      </c>
      <c r="C55" s="12">
        <v>2497.0969466799997</v>
      </c>
      <c r="D55" s="12">
        <v>1613.25698508</v>
      </c>
      <c r="E55" s="12">
        <v>9393.6165256799995</v>
      </c>
      <c r="F55" s="12">
        <v>8799.4539824149997</v>
      </c>
      <c r="G55" s="12">
        <v>10410.86519099</v>
      </c>
      <c r="H55" s="12">
        <v>21536.751347715002</v>
      </c>
      <c r="I55" s="12">
        <v>6012.6690644500013</v>
      </c>
      <c r="J55" s="12">
        <v>16950.174064949999</v>
      </c>
      <c r="K55" s="12">
        <v>12662.50189734</v>
      </c>
      <c r="L55" s="12">
        <v>16586.392873820001</v>
      </c>
      <c r="M55" s="12">
        <v>15445.53622389</v>
      </c>
      <c r="N55" s="12">
        <v>44390.508900219997</v>
      </c>
      <c r="O55" s="12">
        <v>30391.06156943</v>
      </c>
      <c r="P55" s="12">
        <v>31664.549066160002</v>
      </c>
      <c r="Q55" s="12">
        <v>51625.094589170003</v>
      </c>
      <c r="R55" s="12">
        <v>50880.04755743</v>
      </c>
      <c r="S55" s="12">
        <v>94296.559258239999</v>
      </c>
      <c r="T55" s="12">
        <v>117682.62785240001</v>
      </c>
      <c r="U55" s="12">
        <v>95972.93114185</v>
      </c>
      <c r="V55" s="12">
        <v>109897.42066074</v>
      </c>
      <c r="W55" s="12">
        <v>182239.76181299999</v>
      </c>
      <c r="X55" s="12">
        <v>151651.2757802</v>
      </c>
      <c r="Y55" s="12">
        <v>161602.89450379999</v>
      </c>
      <c r="Z55" s="12">
        <v>209918.65367570001</v>
      </c>
      <c r="AA55" s="12">
        <v>174399.96228850001</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206145.53304667998</v>
      </c>
      <c r="D63" s="29">
        <v>179022.90651315</v>
      </c>
      <c r="E63" s="29">
        <v>145899.39139972001</v>
      </c>
      <c r="F63" s="29">
        <v>124516.003414825</v>
      </c>
      <c r="G63" s="29">
        <v>108167.37362176002</v>
      </c>
      <c r="H63" s="29">
        <v>120133.74719873501</v>
      </c>
      <c r="I63" s="29">
        <v>62647.324027940005</v>
      </c>
      <c r="J63" s="29">
        <v>108464.7314546</v>
      </c>
      <c r="K63" s="29">
        <v>38655.267435094996</v>
      </c>
      <c r="L63" s="29">
        <v>38008.001609561004</v>
      </c>
      <c r="M63" s="29">
        <v>34356.756051325996</v>
      </c>
      <c r="N63" s="29">
        <v>76770.107793234987</v>
      </c>
      <c r="O63" s="29">
        <v>49301.756938555998</v>
      </c>
      <c r="P63" s="29">
        <v>55864.348940561998</v>
      </c>
      <c r="Q63" s="29">
        <v>80307.208672052002</v>
      </c>
      <c r="R63" s="29">
        <v>84786.421749937988</v>
      </c>
      <c r="S63" s="29">
        <v>94297.16360426</v>
      </c>
      <c r="T63" s="29">
        <v>117683.229217215</v>
      </c>
      <c r="U63" s="29">
        <v>95973.522808081005</v>
      </c>
      <c r="V63" s="29">
        <v>109897.997433909</v>
      </c>
      <c r="W63" s="29">
        <v>182240.56980335899</v>
      </c>
      <c r="X63" s="29">
        <v>151652.00025159531</v>
      </c>
      <c r="Y63" s="29">
        <v>161603.49549171899</v>
      </c>
      <c r="Z63" s="29">
        <v>209919.26089771601</v>
      </c>
      <c r="AA63" s="29">
        <v>174400.50911394</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75582.718500000003</v>
      </c>
      <c r="D68" s="12">
        <v>58962.5940892</v>
      </c>
      <c r="E68" s="12">
        <v>73369.753021149998</v>
      </c>
      <c r="F68" s="12">
        <v>43301.075185579997</v>
      </c>
      <c r="G68" s="12">
        <v>55783.771891299999</v>
      </c>
      <c r="H68" s="12">
        <v>66680.050851299995</v>
      </c>
      <c r="I68" s="12">
        <v>51000.783496600001</v>
      </c>
      <c r="J68" s="12">
        <v>64074.699852229998</v>
      </c>
      <c r="K68" s="12">
        <v>49326.875323969994</v>
      </c>
      <c r="L68" s="12">
        <v>42635.062955959998</v>
      </c>
      <c r="M68" s="12">
        <v>47463.55208542</v>
      </c>
      <c r="N68" s="12">
        <v>59968.855157099999</v>
      </c>
      <c r="O68" s="12">
        <v>33792.578312199999</v>
      </c>
      <c r="P68" s="12">
        <v>38890.477204379997</v>
      </c>
      <c r="Q68" s="12">
        <v>0.32186743000000001</v>
      </c>
      <c r="R68" s="12">
        <v>0.30851172000000004</v>
      </c>
      <c r="S68" s="12">
        <v>0.29467970000000004</v>
      </c>
      <c r="T68" s="12">
        <v>0.27784379999999997</v>
      </c>
      <c r="U68" s="12">
        <v>0.25798635999999997</v>
      </c>
      <c r="V68" s="12">
        <v>0.24921399</v>
      </c>
      <c r="W68" s="12">
        <v>0.28669054999999999</v>
      </c>
      <c r="X68" s="12">
        <v>0.26236777</v>
      </c>
      <c r="Y68" s="12">
        <v>0.25008414000000001</v>
      </c>
      <c r="Z68" s="12">
        <v>0.24256765999999999</v>
      </c>
      <c r="AA68" s="12">
        <v>0.22814377999999999</v>
      </c>
    </row>
    <row r="69" spans="1:27">
      <c r="A69" s="11" t="s">
        <v>29</v>
      </c>
      <c r="B69" s="11" t="s">
        <v>12</v>
      </c>
      <c r="C69" s="12">
        <v>9389.268</v>
      </c>
      <c r="D69" s="12">
        <v>10801.993</v>
      </c>
      <c r="E69" s="12">
        <v>20574.673999999999</v>
      </c>
      <c r="F69" s="12">
        <v>10649.433000000001</v>
      </c>
      <c r="G69" s="12">
        <v>8275.4040000000005</v>
      </c>
      <c r="H69" s="12">
        <v>10113.944</v>
      </c>
      <c r="I69" s="12">
        <v>3391.6397999999999</v>
      </c>
      <c r="J69" s="12">
        <v>14344.638999999999</v>
      </c>
      <c r="K69" s="12">
        <v>14874.888000000001</v>
      </c>
      <c r="L69" s="12">
        <v>9486.8220000000001</v>
      </c>
      <c r="M69" s="12">
        <v>11092.298000000001</v>
      </c>
      <c r="N69" s="12">
        <v>36542.872000000003</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13503.192001905003</v>
      </c>
      <c r="D70" s="12">
        <v>13874.059093749998</v>
      </c>
      <c r="E70" s="12">
        <v>20784.286106174994</v>
      </c>
      <c r="F70" s="12">
        <v>10980.129117505001</v>
      </c>
      <c r="G70" s="12">
        <v>17867.111504340006</v>
      </c>
      <c r="H70" s="12">
        <v>20169.054222248007</v>
      </c>
      <c r="I70" s="12">
        <v>13413.001688744002</v>
      </c>
      <c r="J70" s="12">
        <v>22208.134609160003</v>
      </c>
      <c r="K70" s="12">
        <v>18125.017880423995</v>
      </c>
      <c r="L70" s="12">
        <v>13209.529621031999</v>
      </c>
      <c r="M70" s="12">
        <v>18475.704128329995</v>
      </c>
      <c r="N70" s="12">
        <v>29376.856454660003</v>
      </c>
      <c r="O70" s="12">
        <v>19257.329080850002</v>
      </c>
      <c r="P70" s="12">
        <v>20845.989343275</v>
      </c>
      <c r="Q70" s="12">
        <v>26673.232840029999</v>
      </c>
      <c r="R70" s="12">
        <v>30518.842017687999</v>
      </c>
      <c r="S70" s="12">
        <v>35931.720421219994</v>
      </c>
      <c r="T70" s="12">
        <v>37647.137315259992</v>
      </c>
      <c r="U70" s="12">
        <v>24828.439048879998</v>
      </c>
      <c r="V70" s="12">
        <v>26944.007692235002</v>
      </c>
      <c r="W70" s="12">
        <v>50669.2284239</v>
      </c>
      <c r="X70" s="12">
        <v>24516.299905679996</v>
      </c>
      <c r="Y70" s="12">
        <v>22340.528771959998</v>
      </c>
      <c r="Z70" s="12">
        <v>18915.132796447</v>
      </c>
      <c r="AA70" s="12">
        <v>15135.064384996002</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98475.178501905</v>
      </c>
      <c r="D78" s="29">
        <v>83638.646182949989</v>
      </c>
      <c r="E78" s="29">
        <v>114728.713127325</v>
      </c>
      <c r="F78" s="29">
        <v>64930.637303084994</v>
      </c>
      <c r="G78" s="29">
        <v>81926.287395640014</v>
      </c>
      <c r="H78" s="29">
        <v>96963.049073547998</v>
      </c>
      <c r="I78" s="29">
        <v>67805.424985343998</v>
      </c>
      <c r="J78" s="29">
        <v>100627.47346138999</v>
      </c>
      <c r="K78" s="29">
        <v>82326.781204393992</v>
      </c>
      <c r="L78" s="29">
        <v>65331.414576992</v>
      </c>
      <c r="M78" s="29">
        <v>77031.554213750002</v>
      </c>
      <c r="N78" s="29">
        <v>125888.58361176</v>
      </c>
      <c r="O78" s="29">
        <v>53049.907393050002</v>
      </c>
      <c r="P78" s="29">
        <v>59736.466547655</v>
      </c>
      <c r="Q78" s="29">
        <v>26673.55470746</v>
      </c>
      <c r="R78" s="29">
        <v>30519.150529407998</v>
      </c>
      <c r="S78" s="29">
        <v>35932.015100919991</v>
      </c>
      <c r="T78" s="29">
        <v>37647.415159059994</v>
      </c>
      <c r="U78" s="29">
        <v>24828.697035239999</v>
      </c>
      <c r="V78" s="29">
        <v>26944.256906225</v>
      </c>
      <c r="W78" s="29">
        <v>50669.515114449998</v>
      </c>
      <c r="X78" s="29">
        <v>24516.562273449996</v>
      </c>
      <c r="Y78" s="29">
        <v>22340.778856099998</v>
      </c>
      <c r="Z78" s="29">
        <v>18915.375364107</v>
      </c>
      <c r="AA78" s="29">
        <v>15135.292528776001</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0.19229622000000002</v>
      </c>
      <c r="E83" s="12">
        <v>0.19492029</v>
      </c>
      <c r="F83" s="12">
        <v>0.19506147999999998</v>
      </c>
      <c r="G83" s="12">
        <v>0.19439608999999999</v>
      </c>
      <c r="H83" s="12">
        <v>0.19638605999999997</v>
      </c>
      <c r="I83" s="12">
        <v>0.20276813999999999</v>
      </c>
      <c r="J83" s="12">
        <v>0.20731026</v>
      </c>
      <c r="K83" s="12">
        <v>0.21802644000000002</v>
      </c>
      <c r="L83" s="12">
        <v>0.23065134000000001</v>
      </c>
      <c r="M83" s="12">
        <v>0.22259979999999999</v>
      </c>
      <c r="N83" s="12">
        <v>0.22956700000000002</v>
      </c>
      <c r="O83" s="12">
        <v>0.21586763</v>
      </c>
      <c r="P83" s="12">
        <v>0.2069609</v>
      </c>
      <c r="Q83" s="12">
        <v>0.223306</v>
      </c>
      <c r="R83" s="12">
        <v>0.21244012000000001</v>
      </c>
      <c r="S83" s="12">
        <v>0.20587582000000001</v>
      </c>
      <c r="T83" s="12">
        <v>0.18912774999999998</v>
      </c>
      <c r="U83" s="12">
        <v>0.18404220000000002</v>
      </c>
      <c r="V83" s="12">
        <v>0.17593384000000001</v>
      </c>
      <c r="W83" s="12">
        <v>0.17946631999999998</v>
      </c>
      <c r="X83" s="12">
        <v>0.18956219999999999</v>
      </c>
      <c r="Y83" s="12">
        <v>0.18008009999999999</v>
      </c>
      <c r="Z83" s="12">
        <v>0.17341274999999998</v>
      </c>
      <c r="AA83" s="12">
        <v>0.16514431999999998</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0.27970539999999999</v>
      </c>
      <c r="D85" s="12">
        <v>0.27996585499999999</v>
      </c>
      <c r="E85" s="12">
        <v>0.80231252599999991</v>
      </c>
      <c r="F85" s="12">
        <v>25.35711689</v>
      </c>
      <c r="G85" s="12">
        <v>0.28240906399999999</v>
      </c>
      <c r="H85" s="12">
        <v>2.77101218</v>
      </c>
      <c r="I85" s="12">
        <v>112.20666372800001</v>
      </c>
      <c r="J85" s="12">
        <v>185.37192104600001</v>
      </c>
      <c r="K85" s="12">
        <v>303.58045253</v>
      </c>
      <c r="L85" s="12">
        <v>540.04471130499996</v>
      </c>
      <c r="M85" s="12">
        <v>33.701657280000006</v>
      </c>
      <c r="N85" s="12">
        <v>1054.8359956599998</v>
      </c>
      <c r="O85" s="12">
        <v>970.90184840000018</v>
      </c>
      <c r="P85" s="12">
        <v>941.90503280000007</v>
      </c>
      <c r="Q85" s="12">
        <v>1121.1815775500002</v>
      </c>
      <c r="R85" s="12">
        <v>801.71781226600001</v>
      </c>
      <c r="S85" s="12">
        <v>3149.5537528199998</v>
      </c>
      <c r="T85" s="12">
        <v>733.6433254100001</v>
      </c>
      <c r="U85" s="12">
        <v>304.38812985600003</v>
      </c>
      <c r="V85" s="12">
        <v>407.28441339</v>
      </c>
      <c r="W85" s="12">
        <v>383.27026422999995</v>
      </c>
      <c r="X85" s="12">
        <v>221.14969502</v>
      </c>
      <c r="Y85" s="12">
        <v>262.66244476999998</v>
      </c>
      <c r="Z85" s="12">
        <v>202.37546654499999</v>
      </c>
      <c r="AA85" s="12">
        <v>178.59014469000002</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0.27970539999999999</v>
      </c>
      <c r="D93" s="29">
        <v>0.472262075</v>
      </c>
      <c r="E93" s="29">
        <v>0.99723281599999991</v>
      </c>
      <c r="F93" s="29">
        <v>25.55217837</v>
      </c>
      <c r="G93" s="29">
        <v>0.47680515400000001</v>
      </c>
      <c r="H93" s="29">
        <v>2.9673982400000001</v>
      </c>
      <c r="I93" s="29">
        <v>112.40943186800001</v>
      </c>
      <c r="J93" s="29">
        <v>185.57923130600003</v>
      </c>
      <c r="K93" s="29">
        <v>303.79847897000002</v>
      </c>
      <c r="L93" s="29">
        <v>540.27536264499997</v>
      </c>
      <c r="M93" s="29">
        <v>33.924257080000004</v>
      </c>
      <c r="N93" s="29">
        <v>1055.0655626599998</v>
      </c>
      <c r="O93" s="29">
        <v>971.11771603000022</v>
      </c>
      <c r="P93" s="29">
        <v>942.11199370000008</v>
      </c>
      <c r="Q93" s="29">
        <v>1121.4048835500002</v>
      </c>
      <c r="R93" s="29">
        <v>801.93025238600001</v>
      </c>
      <c r="S93" s="29">
        <v>3149.7596286399998</v>
      </c>
      <c r="T93" s="29">
        <v>733.83245316000011</v>
      </c>
      <c r="U93" s="29">
        <v>304.57217205600006</v>
      </c>
      <c r="V93" s="29">
        <v>407.46034723000002</v>
      </c>
      <c r="W93" s="29">
        <v>383.44973054999997</v>
      </c>
      <c r="X93" s="29">
        <v>221.33925722000001</v>
      </c>
      <c r="Y93" s="29">
        <v>262.84252486999998</v>
      </c>
      <c r="Z93" s="29">
        <v>202.54887929500001</v>
      </c>
      <c r="AA93" s="29">
        <v>178.75528901000001</v>
      </c>
    </row>
  </sheetData>
  <sheetProtection algorithmName="SHA-512" hashValue="2/5hPu/bjnpZNGJ6hMxcPZ/R4LUMAjbpuxkRzcthzMx57rxqhXGLuVBQkgQZXu5/tzYoAh0lrq2+8seFWG7DxQ==" saltValue="EWgRFraCy47Ml7sHGstG5Q=="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E600"/>
  </sheetPr>
  <dimension ref="A1:P24"/>
  <sheetViews>
    <sheetView showGridLines="0" zoomScale="85" zoomScaleNormal="85" workbookViewId="0">
      <selection activeCell="B3" sqref="B3:P15"/>
    </sheetView>
  </sheetViews>
  <sheetFormatPr defaultColWidth="9.1796875" defaultRowHeight="14.5"/>
  <cols>
    <col min="1" max="1" width="9.1796875" customWidth="1"/>
    <col min="2" max="2" width="100.81640625" customWidth="1"/>
    <col min="3" max="3" width="9.1796875" customWidth="1"/>
  </cols>
  <sheetData>
    <row r="1" spans="1:16">
      <c r="A1" s="2" t="s">
        <v>82</v>
      </c>
    </row>
    <row r="3" spans="1:16" ht="75" customHeight="1">
      <c r="A3" s="3"/>
      <c r="B3" s="34" t="s">
        <v>157</v>
      </c>
      <c r="C3" s="34"/>
      <c r="D3" s="34"/>
      <c r="E3" s="34"/>
      <c r="F3" s="34"/>
      <c r="G3" s="34"/>
      <c r="H3" s="34"/>
      <c r="I3" s="34"/>
      <c r="J3" s="34"/>
      <c r="K3" s="34"/>
      <c r="L3" s="34"/>
      <c r="M3" s="34"/>
      <c r="N3" s="34"/>
      <c r="O3" s="34"/>
      <c r="P3" s="34"/>
    </row>
    <row r="4" spans="1:16" ht="90" customHeight="1">
      <c r="A4" s="3"/>
      <c r="B4" s="34"/>
      <c r="C4" s="34"/>
      <c r="D4" s="34"/>
      <c r="E4" s="34"/>
      <c r="F4" s="34"/>
      <c r="G4" s="34"/>
      <c r="H4" s="34"/>
      <c r="I4" s="34"/>
      <c r="J4" s="34"/>
      <c r="K4" s="34"/>
      <c r="L4" s="34"/>
      <c r="M4" s="34"/>
      <c r="N4" s="34"/>
      <c r="O4" s="34"/>
      <c r="P4" s="34"/>
    </row>
    <row r="5" spans="1:16" ht="60" customHeight="1">
      <c r="A5" s="3"/>
      <c r="B5" s="34"/>
      <c r="C5" s="34"/>
      <c r="D5" s="34"/>
      <c r="E5" s="34"/>
      <c r="F5" s="34"/>
      <c r="G5" s="34"/>
      <c r="H5" s="34"/>
      <c r="I5" s="34"/>
      <c r="J5" s="34"/>
      <c r="K5" s="34"/>
      <c r="L5" s="34"/>
      <c r="M5" s="34"/>
      <c r="N5" s="34"/>
      <c r="O5" s="34"/>
      <c r="P5" s="34"/>
    </row>
    <row r="6" spans="1:16" ht="75" customHeight="1">
      <c r="A6" s="3"/>
      <c r="B6" s="34"/>
      <c r="C6" s="34"/>
      <c r="D6" s="34"/>
      <c r="E6" s="34"/>
      <c r="F6" s="34"/>
      <c r="G6" s="34"/>
      <c r="H6" s="34"/>
      <c r="I6" s="34"/>
      <c r="J6" s="34"/>
      <c r="K6" s="34"/>
      <c r="L6" s="34"/>
      <c r="M6" s="34"/>
      <c r="N6" s="34"/>
      <c r="O6" s="34"/>
      <c r="P6" s="34"/>
    </row>
    <row r="7" spans="1:16" ht="60" customHeight="1">
      <c r="A7" s="3"/>
      <c r="B7" s="34"/>
      <c r="C7" s="34"/>
      <c r="D7" s="34"/>
      <c r="E7" s="34"/>
      <c r="F7" s="34"/>
      <c r="G7" s="34"/>
      <c r="H7" s="34"/>
      <c r="I7" s="34"/>
      <c r="J7" s="34"/>
      <c r="K7" s="34"/>
      <c r="L7" s="34"/>
      <c r="M7" s="34"/>
      <c r="N7" s="34"/>
      <c r="O7" s="34"/>
      <c r="P7" s="34"/>
    </row>
    <row r="8" spans="1:16" ht="60" customHeight="1">
      <c r="A8" s="3"/>
      <c r="B8" s="34"/>
      <c r="C8" s="34"/>
      <c r="D8" s="34"/>
      <c r="E8" s="34"/>
      <c r="F8" s="34"/>
      <c r="G8" s="34"/>
      <c r="H8" s="34"/>
      <c r="I8" s="34"/>
      <c r="J8" s="34"/>
      <c r="K8" s="34"/>
      <c r="L8" s="34"/>
      <c r="M8" s="34"/>
      <c r="N8" s="34"/>
      <c r="O8" s="34"/>
      <c r="P8" s="34"/>
    </row>
    <row r="9" spans="1:16" ht="60" customHeight="1">
      <c r="A9" s="3"/>
      <c r="B9" s="34"/>
      <c r="C9" s="34"/>
      <c r="D9" s="34"/>
      <c r="E9" s="34"/>
      <c r="F9" s="34"/>
      <c r="G9" s="34"/>
      <c r="H9" s="34"/>
      <c r="I9" s="34"/>
      <c r="J9" s="34"/>
      <c r="K9" s="34"/>
      <c r="L9" s="34"/>
      <c r="M9" s="34"/>
      <c r="N9" s="34"/>
      <c r="O9" s="34"/>
      <c r="P9" s="34"/>
    </row>
    <row r="10" spans="1:16" ht="75" customHeight="1">
      <c r="A10" s="3"/>
      <c r="B10" s="34"/>
      <c r="C10" s="34"/>
      <c r="D10" s="34"/>
      <c r="E10" s="34"/>
      <c r="F10" s="34"/>
      <c r="G10" s="34"/>
      <c r="H10" s="34"/>
      <c r="I10" s="34"/>
      <c r="J10" s="34"/>
      <c r="K10" s="34"/>
      <c r="L10" s="34"/>
      <c r="M10" s="34"/>
      <c r="N10" s="34"/>
      <c r="O10" s="34"/>
      <c r="P10" s="34"/>
    </row>
    <row r="11" spans="1:16" ht="120" customHeight="1">
      <c r="A11" s="3"/>
      <c r="B11" s="34"/>
      <c r="C11" s="34"/>
      <c r="D11" s="34"/>
      <c r="E11" s="34"/>
      <c r="F11" s="34"/>
      <c r="G11" s="34"/>
      <c r="H11" s="34"/>
      <c r="I11" s="34"/>
      <c r="J11" s="34"/>
      <c r="K11" s="34"/>
      <c r="L11" s="34"/>
      <c r="M11" s="34"/>
      <c r="N11" s="34"/>
      <c r="O11" s="34"/>
      <c r="P11" s="34"/>
    </row>
    <row r="12" spans="1:16" ht="60" customHeight="1">
      <c r="A12" s="3"/>
      <c r="B12" s="34"/>
      <c r="C12" s="34"/>
      <c r="D12" s="34"/>
      <c r="E12" s="34"/>
      <c r="F12" s="34"/>
      <c r="G12" s="34"/>
      <c r="H12" s="34"/>
      <c r="I12" s="34"/>
      <c r="J12" s="34"/>
      <c r="K12" s="34"/>
      <c r="L12" s="34"/>
      <c r="M12" s="34"/>
      <c r="N12" s="34"/>
      <c r="O12" s="34"/>
      <c r="P12" s="34"/>
    </row>
    <row r="13" spans="1:16" ht="119.25" customHeight="1">
      <c r="A13" s="3"/>
      <c r="B13" s="34"/>
      <c r="C13" s="34"/>
      <c r="D13" s="34"/>
      <c r="E13" s="34"/>
      <c r="F13" s="34"/>
      <c r="G13" s="34"/>
      <c r="H13" s="34"/>
      <c r="I13" s="34"/>
      <c r="J13" s="34"/>
      <c r="K13" s="34"/>
      <c r="L13" s="34"/>
      <c r="M13" s="34"/>
      <c r="N13" s="34"/>
      <c r="O13" s="34"/>
      <c r="P13" s="34"/>
    </row>
    <row r="14" spans="1:16" ht="90" customHeight="1">
      <c r="A14" s="3"/>
      <c r="B14" s="34"/>
      <c r="C14" s="34"/>
      <c r="D14" s="34"/>
      <c r="E14" s="34"/>
      <c r="F14" s="34"/>
      <c r="G14" s="34"/>
      <c r="H14" s="34"/>
      <c r="I14" s="34"/>
      <c r="J14" s="34"/>
      <c r="K14" s="34"/>
      <c r="L14" s="34"/>
      <c r="M14" s="34"/>
      <c r="N14" s="34"/>
      <c r="O14" s="34"/>
      <c r="P14" s="34"/>
    </row>
    <row r="15" spans="1:16" ht="130.5" customHeight="1">
      <c r="A15" s="3"/>
      <c r="B15" s="34"/>
      <c r="C15" s="34"/>
      <c r="D15" s="34"/>
      <c r="E15" s="34"/>
      <c r="F15" s="34"/>
      <c r="G15" s="34"/>
      <c r="H15" s="34"/>
      <c r="I15" s="34"/>
      <c r="J15" s="34"/>
      <c r="K15" s="34"/>
      <c r="L15" s="34"/>
      <c r="M15" s="34"/>
      <c r="N15" s="34"/>
      <c r="O15" s="34"/>
      <c r="P15" s="34"/>
    </row>
    <row r="16" spans="1:16">
      <c r="A16" s="3"/>
      <c r="B16" s="14"/>
    </row>
    <row r="17" spans="1:2">
      <c r="A17" s="3"/>
      <c r="B17" s="14"/>
    </row>
    <row r="18" spans="1:2">
      <c r="A18" s="3"/>
      <c r="B18" s="14"/>
    </row>
    <row r="19" spans="1:2">
      <c r="A19" s="3"/>
      <c r="B19" s="14"/>
    </row>
    <row r="20" spans="1:2">
      <c r="A20" s="3"/>
      <c r="B20" s="14"/>
    </row>
    <row r="21" spans="1:2">
      <c r="A21" s="3"/>
      <c r="B21" s="4"/>
    </row>
    <row r="22" spans="1:2">
      <c r="A22" s="3"/>
      <c r="B22" s="4"/>
    </row>
    <row r="23" spans="1:2">
      <c r="A23" s="3"/>
      <c r="B23" s="4"/>
    </row>
    <row r="24" spans="1:2">
      <c r="A24" s="3"/>
      <c r="B24" s="4"/>
    </row>
  </sheetData>
  <sheetProtection algorithmName="SHA-512" hashValue="QmPT9Lp+A2bISNZA3AR7WultZJJRnqnL+l5RQKrQuU3RNv+q48NtocW8Q6007KkXcIjXOWNsvT1aMGSK63CpsQ==" saltValue="k2XVS9m3ComFr6/MBVPpMw==" spinCount="100000" sheet="1" objects="1" scenarios="1"/>
  <mergeCells count="1">
    <mergeCell ref="B3:P1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7" tint="0.39997558519241921"/>
  </sheetPr>
  <dimension ref="A1:AG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33" ht="23.25" customHeight="1">
      <c r="A1" s="9" t="s">
        <v>137</v>
      </c>
      <c r="B1" s="8"/>
      <c r="C1" s="8"/>
      <c r="D1" s="8"/>
      <c r="E1" s="8"/>
      <c r="F1" s="8"/>
      <c r="G1" s="8"/>
      <c r="H1" s="8"/>
      <c r="I1" s="8"/>
      <c r="J1" s="8"/>
      <c r="K1" s="8"/>
      <c r="L1" s="8"/>
      <c r="M1" s="8"/>
      <c r="N1" s="8"/>
      <c r="O1" s="8"/>
      <c r="P1" s="8"/>
      <c r="Q1" s="8"/>
      <c r="R1" s="8"/>
      <c r="S1" s="8"/>
      <c r="T1" s="8"/>
      <c r="U1" s="8"/>
      <c r="V1" s="8"/>
      <c r="W1" s="8"/>
      <c r="X1" s="8"/>
      <c r="Y1" s="8"/>
      <c r="Z1" s="8"/>
      <c r="AA1" s="8"/>
    </row>
    <row r="2" spans="1:33">
      <c r="A2" s="10" t="s">
        <v>31</v>
      </c>
      <c r="B2" s="7" t="s">
        <v>116</v>
      </c>
    </row>
    <row r="3" spans="1:33">
      <c r="B3" s="7"/>
    </row>
    <row r="4" spans="1:33">
      <c r="A4" s="7" t="s">
        <v>52</v>
      </c>
      <c r="B4" s="7"/>
      <c r="AB4" s="6"/>
      <c r="AC4" s="6"/>
      <c r="AD4" s="6"/>
      <c r="AE4" s="6"/>
      <c r="AF4" s="6"/>
      <c r="AG4" s="6"/>
    </row>
    <row r="5" spans="1:33">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B5" s="6"/>
      <c r="AC5" s="6"/>
      <c r="AD5" s="6"/>
      <c r="AE5" s="6"/>
      <c r="AF5" s="6"/>
      <c r="AG5" s="6"/>
    </row>
    <row r="6" spans="1:33">
      <c r="A6" s="11" t="s">
        <v>18</v>
      </c>
      <c r="B6" s="11" t="s">
        <v>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6"/>
      <c r="AC6" s="6"/>
      <c r="AD6" s="6"/>
      <c r="AE6" s="6"/>
      <c r="AF6" s="6"/>
      <c r="AG6" s="6"/>
    </row>
    <row r="7" spans="1:33">
      <c r="A7" s="11" t="s">
        <v>18</v>
      </c>
      <c r="B7" s="11" t="s">
        <v>11</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6"/>
      <c r="AC7" s="6"/>
      <c r="AD7" s="6"/>
      <c r="AE7" s="6"/>
      <c r="AF7" s="6"/>
      <c r="AG7" s="6"/>
    </row>
    <row r="8" spans="1:33">
      <c r="A8" s="11" t="s">
        <v>18</v>
      </c>
      <c r="B8" s="11" t="s">
        <v>8</v>
      </c>
      <c r="C8" s="12">
        <v>0</v>
      </c>
      <c r="D8" s="12">
        <v>5.7934959715701497</v>
      </c>
      <c r="E8" s="12">
        <v>1.1010440260482341</v>
      </c>
      <c r="F8" s="12">
        <v>0.50570387693887853</v>
      </c>
      <c r="G8" s="12">
        <v>4.3325182302095935E-2</v>
      </c>
      <c r="H8" s="12">
        <v>1.0285846105667689</v>
      </c>
      <c r="I8" s="12">
        <v>0.12662862236219441</v>
      </c>
      <c r="J8" s="12">
        <v>0.11090389712748919</v>
      </c>
      <c r="K8" s="12">
        <v>6.3194103707107319E-2</v>
      </c>
      <c r="L8" s="12">
        <v>0.19227701274482378</v>
      </c>
      <c r="M8" s="12">
        <v>0.43343207751724866</v>
      </c>
      <c r="N8" s="12">
        <v>0.38138721689368699</v>
      </c>
      <c r="O8" s="12">
        <v>5.2590424996859552E-3</v>
      </c>
      <c r="P8" s="12">
        <v>5.3248887968076371E-3</v>
      </c>
      <c r="Q8" s="12">
        <v>0.98295819420235753</v>
      </c>
      <c r="R8" s="12">
        <v>1.7403248101076122E-3</v>
      </c>
      <c r="S8" s="12">
        <v>5.8784075224456167E-2</v>
      </c>
      <c r="T8" s="12">
        <v>6.5132954347674202E-2</v>
      </c>
      <c r="U8" s="12">
        <v>0.11242432718548613</v>
      </c>
      <c r="V8" s="12">
        <v>1.546680205589351E-2</v>
      </c>
      <c r="W8" s="12">
        <v>0.46734664427984796</v>
      </c>
      <c r="X8" s="12">
        <v>2.2576333653230238E-2</v>
      </c>
      <c r="Y8" s="12">
        <v>2.0822249697730302E-3</v>
      </c>
      <c r="Z8" s="12">
        <v>5.1183035262823286E-2</v>
      </c>
      <c r="AA8" s="12">
        <v>1.3331208684965266E-3</v>
      </c>
      <c r="AB8" s="6"/>
      <c r="AC8" s="6"/>
      <c r="AD8" s="6"/>
      <c r="AE8" s="6"/>
      <c r="AF8" s="6"/>
      <c r="AG8" s="6"/>
    </row>
    <row r="9" spans="1:33">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6"/>
      <c r="AC9" s="6"/>
      <c r="AD9" s="6"/>
      <c r="AE9" s="6"/>
      <c r="AF9" s="6"/>
      <c r="AG9" s="6"/>
    </row>
    <row r="10" spans="1:33">
      <c r="A10" s="11" t="s">
        <v>18</v>
      </c>
      <c r="B10" s="11" t="s">
        <v>5</v>
      </c>
      <c r="C10" s="12">
        <v>14.170571264715853</v>
      </c>
      <c r="D10" s="12">
        <v>3.163654787536418</v>
      </c>
      <c r="E10" s="12">
        <v>1.1650278050831209</v>
      </c>
      <c r="F10" s="12">
        <v>0.37069338527124995</v>
      </c>
      <c r="G10" s="12">
        <v>0.16338195557899196</v>
      </c>
      <c r="H10" s="12">
        <v>4.190087834370102</v>
      </c>
      <c r="I10" s="12">
        <v>0.21245920104140781</v>
      </c>
      <c r="J10" s="12">
        <v>0.22620809559067406</v>
      </c>
      <c r="K10" s="12">
        <v>0.21215730302548369</v>
      </c>
      <c r="L10" s="12">
        <v>0.63389165739883646</v>
      </c>
      <c r="M10" s="12">
        <v>6.5501904564888455E-2</v>
      </c>
      <c r="N10" s="12">
        <v>0.22536320100043625</v>
      </c>
      <c r="O10" s="12">
        <v>98901.499425260161</v>
      </c>
      <c r="P10" s="12">
        <v>7.0679157764659856E-2</v>
      </c>
      <c r="Q10" s="12">
        <v>511301.11332565593</v>
      </c>
      <c r="R10" s="12">
        <v>2.5737397227817694E-2</v>
      </c>
      <c r="S10" s="12">
        <v>8114.8481077029555</v>
      </c>
      <c r="T10" s="12">
        <v>1.06934377393083</v>
      </c>
      <c r="U10" s="12">
        <v>119366.99272922006</v>
      </c>
      <c r="V10" s="12">
        <v>2.6790937463857238E-2</v>
      </c>
      <c r="W10" s="12">
        <v>152497.66886746188</v>
      </c>
      <c r="X10" s="12">
        <v>160550.35814972644</v>
      </c>
      <c r="Y10" s="12">
        <v>1.002086569264647E-2</v>
      </c>
      <c r="Z10" s="12">
        <v>45281.635946523929</v>
      </c>
      <c r="AA10" s="12">
        <v>5.9993033476749167E-3</v>
      </c>
      <c r="AB10" s="6"/>
      <c r="AC10" s="6"/>
      <c r="AD10" s="6"/>
      <c r="AE10" s="6"/>
      <c r="AF10" s="6"/>
      <c r="AG10" s="6"/>
    </row>
    <row r="11" spans="1:33">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6"/>
      <c r="AC11" s="6"/>
      <c r="AD11" s="6"/>
      <c r="AE11" s="6"/>
      <c r="AF11" s="6"/>
      <c r="AG11" s="6"/>
    </row>
    <row r="12" spans="1:33">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6"/>
      <c r="AC12" s="6"/>
      <c r="AD12" s="6"/>
      <c r="AE12" s="6"/>
      <c r="AF12" s="6"/>
      <c r="AG12" s="6"/>
    </row>
    <row r="13" spans="1:33">
      <c r="A13" s="11" t="s">
        <v>18</v>
      </c>
      <c r="B13" s="11" t="s">
        <v>10</v>
      </c>
      <c r="C13" s="12">
        <v>4268246.0698384717</v>
      </c>
      <c r="D13" s="12">
        <v>1340135.1979550617</v>
      </c>
      <c r="E13" s="12">
        <v>10407120.51997968</v>
      </c>
      <c r="F13" s="12">
        <v>2566982.3028546148</v>
      </c>
      <c r="G13" s="12">
        <v>5739098.7645337507</v>
      </c>
      <c r="H13" s="12">
        <v>5519955.4616502672</v>
      </c>
      <c r="I13" s="12">
        <v>2854180.4520595609</v>
      </c>
      <c r="J13" s="12">
        <v>1328244.1790681237</v>
      </c>
      <c r="K13" s="12">
        <v>1981581.4351165788</v>
      </c>
      <c r="L13" s="12">
        <v>2269527.5589979677</v>
      </c>
      <c r="M13" s="12">
        <v>2982782.7994641676</v>
      </c>
      <c r="N13" s="12">
        <v>93027.598960779927</v>
      </c>
      <c r="O13" s="12">
        <v>1280057.145304641</v>
      </c>
      <c r="P13" s="12">
        <v>600393.20331703324</v>
      </c>
      <c r="Q13" s="12">
        <v>2452697.753863832</v>
      </c>
      <c r="R13" s="12">
        <v>222566.28110400381</v>
      </c>
      <c r="S13" s="12">
        <v>37783.417423524465</v>
      </c>
      <c r="T13" s="12">
        <v>71394.665719058918</v>
      </c>
      <c r="U13" s="12">
        <v>125000.41178969711</v>
      </c>
      <c r="V13" s="12">
        <v>760688.46201302495</v>
      </c>
      <c r="W13" s="12">
        <v>268547.32772395731</v>
      </c>
      <c r="X13" s="12">
        <v>31831.028178270451</v>
      </c>
      <c r="Y13" s="12">
        <v>197626.07976815608</v>
      </c>
      <c r="Z13" s="12">
        <v>569520.28787516989</v>
      </c>
      <c r="AA13" s="12">
        <v>66582.071469028437</v>
      </c>
      <c r="AB13" s="6"/>
      <c r="AC13" s="6"/>
      <c r="AD13" s="6"/>
      <c r="AE13" s="6"/>
      <c r="AF13" s="6"/>
      <c r="AG13" s="6"/>
    </row>
    <row r="14" spans="1:33">
      <c r="A14" s="11" t="s">
        <v>18</v>
      </c>
      <c r="B14" s="11" t="s">
        <v>9</v>
      </c>
      <c r="C14" s="12">
        <v>36.174297288238158</v>
      </c>
      <c r="D14" s="12">
        <v>39.534598794605685</v>
      </c>
      <c r="E14" s="12">
        <v>620455.02235827444</v>
      </c>
      <c r="F14" s="12">
        <v>13.447097847160853</v>
      </c>
      <c r="G14" s="12">
        <v>9.4380808852640783</v>
      </c>
      <c r="H14" s="12">
        <v>269541.16757928679</v>
      </c>
      <c r="I14" s="12">
        <v>514708.37225413404</v>
      </c>
      <c r="J14" s="12">
        <v>621980.99285796972</v>
      </c>
      <c r="K14" s="12">
        <v>476760.08792305971</v>
      </c>
      <c r="L14" s="12">
        <v>965529.39094768383</v>
      </c>
      <c r="M14" s="12">
        <v>663520.67290999077</v>
      </c>
      <c r="N14" s="12">
        <v>785097.34387092129</v>
      </c>
      <c r="O14" s="12">
        <v>0.1998817132613428</v>
      </c>
      <c r="P14" s="12">
        <v>277455.39459161501</v>
      </c>
      <c r="Q14" s="12">
        <v>1178919.6596055157</v>
      </c>
      <c r="R14" s="12">
        <v>610522.04658133932</v>
      </c>
      <c r="S14" s="12">
        <v>881026.64141760778</v>
      </c>
      <c r="T14" s="12">
        <v>548551.01768386608</v>
      </c>
      <c r="U14" s="12">
        <v>732158.38151255483</v>
      </c>
      <c r="V14" s="12">
        <v>873715.84242980659</v>
      </c>
      <c r="W14" s="12">
        <v>567394.4931524737</v>
      </c>
      <c r="X14" s="12">
        <v>1768.2346519545436</v>
      </c>
      <c r="Y14" s="12">
        <v>10822.053971649242</v>
      </c>
      <c r="Z14" s="12">
        <v>226242.84439758377</v>
      </c>
      <c r="AA14" s="12">
        <v>1445.4884185278809</v>
      </c>
      <c r="AB14" s="6"/>
      <c r="AC14" s="6"/>
      <c r="AD14" s="6"/>
      <c r="AE14" s="6"/>
      <c r="AF14" s="6"/>
      <c r="AG14" s="6"/>
    </row>
    <row r="15" spans="1:33">
      <c r="A15" s="11" t="s">
        <v>18</v>
      </c>
      <c r="B15" s="11" t="s">
        <v>102</v>
      </c>
      <c r="C15" s="12">
        <v>50.896863936880273</v>
      </c>
      <c r="D15" s="12">
        <v>32.68019488578166</v>
      </c>
      <c r="E15" s="12">
        <v>1092282.7320242436</v>
      </c>
      <c r="F15" s="12">
        <v>170021.0649454573</v>
      </c>
      <c r="G15" s="12">
        <v>352404.17867012718</v>
      </c>
      <c r="H15" s="12">
        <v>1136951.930294025</v>
      </c>
      <c r="I15" s="12">
        <v>210293.53578720009</v>
      </c>
      <c r="J15" s="12">
        <v>578755.84839467902</v>
      </c>
      <c r="K15" s="12">
        <v>157598.58894651366</v>
      </c>
      <c r="L15" s="12">
        <v>1384707.1935046429</v>
      </c>
      <c r="M15" s="12">
        <v>174932.87382721435</v>
      </c>
      <c r="N15" s="12">
        <v>237846.60886135182</v>
      </c>
      <c r="O15" s="12">
        <v>739958.47772732226</v>
      </c>
      <c r="P15" s="12">
        <v>1.3392072564285444</v>
      </c>
      <c r="Q15" s="12">
        <v>382865.09877194697</v>
      </c>
      <c r="R15" s="12">
        <v>0.97739413991514434</v>
      </c>
      <c r="S15" s="12">
        <v>439374.26718228136</v>
      </c>
      <c r="T15" s="12">
        <v>86379.532211979866</v>
      </c>
      <c r="U15" s="12">
        <v>928286.0784904313</v>
      </c>
      <c r="V15" s="12">
        <v>307972.73906393466</v>
      </c>
      <c r="W15" s="12">
        <v>87328.534959165394</v>
      </c>
      <c r="X15" s="12">
        <v>148751.72225413425</v>
      </c>
      <c r="Y15" s="12">
        <v>0.7549721804602173</v>
      </c>
      <c r="Z15" s="12">
        <v>2479.7436637576361</v>
      </c>
      <c r="AA15" s="12">
        <v>1298.5817213252917</v>
      </c>
      <c r="AB15" s="6"/>
      <c r="AC15" s="6"/>
      <c r="AD15" s="6"/>
      <c r="AE15" s="6"/>
      <c r="AF15" s="6"/>
      <c r="AG15" s="6"/>
    </row>
    <row r="16" spans="1:33">
      <c r="A16" s="11" t="s">
        <v>18</v>
      </c>
      <c r="B16" s="11" t="s">
        <v>15</v>
      </c>
      <c r="C16" s="12">
        <v>0</v>
      </c>
      <c r="D16" s="12">
        <v>0</v>
      </c>
      <c r="E16" s="12">
        <v>940940.99300593056</v>
      </c>
      <c r="F16" s="12">
        <v>50.565460798768157</v>
      </c>
      <c r="G16" s="12">
        <v>45054.279256456517</v>
      </c>
      <c r="H16" s="12">
        <v>89.36638488437255</v>
      </c>
      <c r="I16" s="12">
        <v>10.476460364929061</v>
      </c>
      <c r="J16" s="12">
        <v>13.868773981035075</v>
      </c>
      <c r="K16" s="12">
        <v>68484.881226119556</v>
      </c>
      <c r="L16" s="12">
        <v>281174.90262595535</v>
      </c>
      <c r="M16" s="12">
        <v>1.4452827814968785</v>
      </c>
      <c r="N16" s="12">
        <v>1.3809626805621966</v>
      </c>
      <c r="O16" s="12">
        <v>80511.672725165248</v>
      </c>
      <c r="P16" s="12">
        <v>1.4679037428769564</v>
      </c>
      <c r="Q16" s="12">
        <v>856548.12988343975</v>
      </c>
      <c r="R16" s="12">
        <v>0.44882320470834458</v>
      </c>
      <c r="S16" s="12">
        <v>345197.03717321664</v>
      </c>
      <c r="T16" s="12">
        <v>0.87783543541821651</v>
      </c>
      <c r="U16" s="12">
        <v>8.6197542631805639</v>
      </c>
      <c r="V16" s="12">
        <v>0.65222482748771582</v>
      </c>
      <c r="W16" s="12">
        <v>0.61634950930868604</v>
      </c>
      <c r="X16" s="12">
        <v>30281.697144406611</v>
      </c>
      <c r="Y16" s="12">
        <v>0.16265002940647033</v>
      </c>
      <c r="Z16" s="12">
        <v>39114.935995182022</v>
      </c>
      <c r="AA16" s="12">
        <v>6.5280839717713646E-2</v>
      </c>
      <c r="AB16" s="6"/>
      <c r="AC16" s="6"/>
      <c r="AD16" s="6"/>
      <c r="AE16" s="6"/>
      <c r="AF16" s="6"/>
      <c r="AG16" s="6"/>
    </row>
    <row r="17" spans="1:33">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6"/>
      <c r="AC17" s="6"/>
      <c r="AD17" s="6"/>
      <c r="AE17" s="6"/>
      <c r="AF17" s="6"/>
      <c r="AG17" s="6"/>
    </row>
    <row r="18" spans="1:33">
      <c r="A18" s="35" t="s">
        <v>98</v>
      </c>
      <c r="B18" s="35"/>
      <c r="C18" s="29">
        <v>4268296.4147070246</v>
      </c>
      <c r="D18" s="29">
        <v>1340183.6897046154</v>
      </c>
      <c r="E18" s="29">
        <v>11027577.808409786</v>
      </c>
      <c r="F18" s="29">
        <v>2566996.6263497244</v>
      </c>
      <c r="G18" s="29">
        <v>5739108.4093217738</v>
      </c>
      <c r="H18" s="29">
        <v>5789501.847901999</v>
      </c>
      <c r="I18" s="29">
        <v>3368889.1634015185</v>
      </c>
      <c r="J18" s="29">
        <v>1950225.509038086</v>
      </c>
      <c r="K18" s="29">
        <v>2458341.7983910451</v>
      </c>
      <c r="L18" s="29">
        <v>3235057.7761143218</v>
      </c>
      <c r="M18" s="29">
        <v>3646303.9713081405</v>
      </c>
      <c r="N18" s="29">
        <v>878125.5495821191</v>
      </c>
      <c r="O18" s="29">
        <v>1378958.8498706571</v>
      </c>
      <c r="P18" s="29">
        <v>877848.67391269491</v>
      </c>
      <c r="Q18" s="29">
        <v>4142919.5097531979</v>
      </c>
      <c r="R18" s="29">
        <v>833088.35516306513</v>
      </c>
      <c r="S18" s="29">
        <v>926924.96573291044</v>
      </c>
      <c r="T18" s="29">
        <v>619946.8178796533</v>
      </c>
      <c r="U18" s="29">
        <v>976525.89845579921</v>
      </c>
      <c r="V18" s="29">
        <v>1634404.346700571</v>
      </c>
      <c r="W18" s="29">
        <v>988439.95709053718</v>
      </c>
      <c r="X18" s="29">
        <v>194149.6435562851</v>
      </c>
      <c r="Y18" s="29">
        <v>208448.14584289599</v>
      </c>
      <c r="Z18" s="29">
        <v>841044.81940231286</v>
      </c>
      <c r="AA18" s="29">
        <v>68027.567219980527</v>
      </c>
    </row>
    <row r="19" spans="1:33">
      <c r="A19" s="6"/>
      <c r="B19" s="6"/>
    </row>
    <row r="20" spans="1:33">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33">
      <c r="A21" s="11" t="s">
        <v>26</v>
      </c>
      <c r="B21" s="11" t="s">
        <v>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1:33">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3">
      <c r="A23" s="11" t="s">
        <v>26</v>
      </c>
      <c r="B23" s="11" t="s">
        <v>8</v>
      </c>
      <c r="C23" s="12">
        <v>0</v>
      </c>
      <c r="D23" s="12">
        <v>1.4945743374353302</v>
      </c>
      <c r="E23" s="12">
        <v>0.36353534506632001</v>
      </c>
      <c r="F23" s="12">
        <v>1.4462343390620399E-4</v>
      </c>
      <c r="G23" s="12">
        <v>0</v>
      </c>
      <c r="H23" s="12">
        <v>2.6208534097238402E-3</v>
      </c>
      <c r="I23" s="12">
        <v>7.4084084923249603E-3</v>
      </c>
      <c r="J23" s="12">
        <v>8.0155158764440803E-4</v>
      </c>
      <c r="K23" s="12">
        <v>2.0411434574607997E-3</v>
      </c>
      <c r="L23" s="12">
        <v>5.0067656567325002E-2</v>
      </c>
      <c r="M23" s="12">
        <v>0.20170366517562499</v>
      </c>
      <c r="N23" s="12">
        <v>9.4951457046683993E-4</v>
      </c>
      <c r="O23" s="12">
        <v>1.7155262017158501E-4</v>
      </c>
      <c r="P23" s="12">
        <v>3.8651973676013401E-4</v>
      </c>
      <c r="Q23" s="12">
        <v>0.27495556081394101</v>
      </c>
      <c r="R23" s="12">
        <v>1.7153996696724899E-4</v>
      </c>
      <c r="S23" s="12">
        <v>5.4218913669804004E-4</v>
      </c>
      <c r="T23" s="12">
        <v>1.5091833694304E-3</v>
      </c>
      <c r="U23" s="12">
        <v>5.34529564651249E-2</v>
      </c>
      <c r="V23" s="12">
        <v>3.6908242982880003E-3</v>
      </c>
      <c r="W23" s="12">
        <v>8.6933532754022394E-2</v>
      </c>
      <c r="X23" s="12">
        <v>8.5811345433047992E-5</v>
      </c>
      <c r="Y23" s="12">
        <v>6.8330001873721994E-5</v>
      </c>
      <c r="Z23" s="12">
        <v>2.5071215307164302E-2</v>
      </c>
      <c r="AA23" s="12">
        <v>1.0880734601207601E-4</v>
      </c>
    </row>
    <row r="24" spans="1:33">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3">
      <c r="A25" s="11" t="s">
        <v>26</v>
      </c>
      <c r="B25" s="11" t="s">
        <v>5</v>
      </c>
      <c r="C25" s="12">
        <v>3.0549841324396301</v>
      </c>
      <c r="D25" s="12">
        <v>2.9386035554432599</v>
      </c>
      <c r="E25" s="12">
        <v>4.2951714256375693E-2</v>
      </c>
      <c r="F25" s="12">
        <v>3.1953924098647199E-3</v>
      </c>
      <c r="G25" s="12">
        <v>3.71272281999389E-3</v>
      </c>
      <c r="H25" s="12">
        <v>5.99971180132921E-3</v>
      </c>
      <c r="I25" s="12">
        <v>9.4600544402554197E-3</v>
      </c>
      <c r="J25" s="12">
        <v>7.6439920809124196E-3</v>
      </c>
      <c r="K25" s="12">
        <v>7.4976333199998201E-3</v>
      </c>
      <c r="L25" s="12">
        <v>8.2951872093196804E-3</v>
      </c>
      <c r="M25" s="12">
        <v>1.246370853743633E-2</v>
      </c>
      <c r="N25" s="12">
        <v>1.7084299581320999E-2</v>
      </c>
      <c r="O25" s="12">
        <v>8.1019866151545196E-3</v>
      </c>
      <c r="P25" s="12">
        <v>1.5554297637672189E-2</v>
      </c>
      <c r="Q25" s="12">
        <v>67820.440170861781</v>
      </c>
      <c r="R25" s="12">
        <v>4.7270634646977804E-3</v>
      </c>
      <c r="S25" s="12">
        <v>9.569202154181479E-3</v>
      </c>
      <c r="T25" s="12">
        <v>1.0444796842316461E-2</v>
      </c>
      <c r="U25" s="12">
        <v>4.0852569191704706E-2</v>
      </c>
      <c r="V25" s="12">
        <v>6.0518640706034204E-3</v>
      </c>
      <c r="W25" s="12">
        <v>69974.472422125706</v>
      </c>
      <c r="X25" s="12">
        <v>15.536997553928389</v>
      </c>
      <c r="Y25" s="12">
        <v>1.7429642759910649E-3</v>
      </c>
      <c r="Z25" s="12">
        <v>2.315424585953697E-2</v>
      </c>
      <c r="AA25" s="12">
        <v>7.7608651978526696E-4</v>
      </c>
    </row>
    <row r="26" spans="1:33">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33">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3">
      <c r="A28" s="11" t="s">
        <v>26</v>
      </c>
      <c r="B28" s="11" t="s">
        <v>10</v>
      </c>
      <c r="C28" s="12">
        <v>1901929.9100479935</v>
      </c>
      <c r="D28" s="12">
        <v>5.6590019040553781</v>
      </c>
      <c r="E28" s="12">
        <v>4213469.1683461936</v>
      </c>
      <c r="F28" s="12">
        <v>359395.38803041627</v>
      </c>
      <c r="G28" s="12">
        <v>3904155.2420207448</v>
      </c>
      <c r="H28" s="12">
        <v>1334884.2587955524</v>
      </c>
      <c r="I28" s="12">
        <v>354469.37648008438</v>
      </c>
      <c r="J28" s="12">
        <v>9.697714642792846</v>
      </c>
      <c r="K28" s="12">
        <v>11.457551612942215</v>
      </c>
      <c r="L28" s="12">
        <v>1264442.6008145101</v>
      </c>
      <c r="M28" s="12">
        <v>609028.70299257885</v>
      </c>
      <c r="N28" s="12">
        <v>90595.792887067859</v>
      </c>
      <c r="O28" s="12">
        <v>1163763.771347132</v>
      </c>
      <c r="P28" s="12">
        <v>400165.61390716332</v>
      </c>
      <c r="Q28" s="12">
        <v>581128.26244464028</v>
      </c>
      <c r="R28" s="12">
        <v>9913.0634413818443</v>
      </c>
      <c r="S28" s="12">
        <v>0.67220561817349267</v>
      </c>
      <c r="T28" s="12">
        <v>27084.168531089246</v>
      </c>
      <c r="U28" s="12">
        <v>121333.64906766318</v>
      </c>
      <c r="V28" s="12">
        <v>138558.41202372554</v>
      </c>
      <c r="W28" s="12">
        <v>123705.14935943946</v>
      </c>
      <c r="X28" s="12">
        <v>0.26709366496318709</v>
      </c>
      <c r="Y28" s="12">
        <v>123124.69392688372</v>
      </c>
      <c r="Z28" s="12">
        <v>103843.29718860677</v>
      </c>
      <c r="AA28" s="12">
        <v>45529.270529140034</v>
      </c>
    </row>
    <row r="29" spans="1:33">
      <c r="A29" s="11" t="s">
        <v>26</v>
      </c>
      <c r="B29" s="11" t="s">
        <v>9</v>
      </c>
      <c r="C29" s="12">
        <v>5.8206609727215479</v>
      </c>
      <c r="D29" s="12">
        <v>32.431715326573617</v>
      </c>
      <c r="E29" s="12">
        <v>620439.41906651633</v>
      </c>
      <c r="F29" s="12">
        <v>0.29315526222810656</v>
      </c>
      <c r="G29" s="12">
        <v>8.3733161978406656</v>
      </c>
      <c r="H29" s="12">
        <v>269524.68319435319</v>
      </c>
      <c r="I29" s="12">
        <v>514702.37691363337</v>
      </c>
      <c r="J29" s="12">
        <v>621966.41084873315</v>
      </c>
      <c r="K29" s="12">
        <v>183683.6152021095</v>
      </c>
      <c r="L29" s="12">
        <v>252958.5578772267</v>
      </c>
      <c r="M29" s="12">
        <v>416037.94911277038</v>
      </c>
      <c r="N29" s="12">
        <v>26458.071902974501</v>
      </c>
      <c r="O29" s="12">
        <v>0.13617540800912969</v>
      </c>
      <c r="P29" s="12">
        <v>241709.30935903775</v>
      </c>
      <c r="Q29" s="12">
        <v>339220.13615693222</v>
      </c>
      <c r="R29" s="12">
        <v>271474.65251083847</v>
      </c>
      <c r="S29" s="12">
        <v>144450.40102674661</v>
      </c>
      <c r="T29" s="12">
        <v>53323.822479595801</v>
      </c>
      <c r="U29" s="12">
        <v>128089.08682403452</v>
      </c>
      <c r="V29" s="12">
        <v>300312.67020005698</v>
      </c>
      <c r="W29" s="12">
        <v>66736.218013574718</v>
      </c>
      <c r="X29" s="12">
        <v>4.1749949089121352E-3</v>
      </c>
      <c r="Y29" s="12">
        <v>9.7434194367895618E-2</v>
      </c>
      <c r="Z29" s="12">
        <v>61694.573242674007</v>
      </c>
      <c r="AA29" s="12">
        <v>118.13380776749287</v>
      </c>
    </row>
    <row r="30" spans="1:33">
      <c r="A30" s="11" t="s">
        <v>26</v>
      </c>
      <c r="B30" s="11" t="s">
        <v>102</v>
      </c>
      <c r="C30" s="12">
        <v>23.257694650915287</v>
      </c>
      <c r="D30" s="12">
        <v>26.388615544273392</v>
      </c>
      <c r="E30" s="12">
        <v>1092273.1776205383</v>
      </c>
      <c r="F30" s="12">
        <v>1.6532019614601337</v>
      </c>
      <c r="G30" s="12">
        <v>352398.56074724568</v>
      </c>
      <c r="H30" s="12">
        <v>422967.31109658111</v>
      </c>
      <c r="I30" s="12">
        <v>67733.942589819111</v>
      </c>
      <c r="J30" s="12">
        <v>3.5466242839786895</v>
      </c>
      <c r="K30" s="12">
        <v>6.9405825176531355</v>
      </c>
      <c r="L30" s="12">
        <v>633054.09204168909</v>
      </c>
      <c r="M30" s="12">
        <v>0.71551614408674513</v>
      </c>
      <c r="N30" s="12">
        <v>0.1369242674789273</v>
      </c>
      <c r="O30" s="12">
        <v>260534.80996258318</v>
      </c>
      <c r="P30" s="12">
        <v>0.58130134289837565</v>
      </c>
      <c r="Q30" s="12">
        <v>85380.214324237197</v>
      </c>
      <c r="R30" s="12">
        <v>0.36629939973205244</v>
      </c>
      <c r="S30" s="12">
        <v>181285.38139159846</v>
      </c>
      <c r="T30" s="12">
        <v>0.39863731884435949</v>
      </c>
      <c r="U30" s="12">
        <v>264049.18969406985</v>
      </c>
      <c r="V30" s="12">
        <v>0.37029439039866846</v>
      </c>
      <c r="W30" s="12">
        <v>1.7506661553733602</v>
      </c>
      <c r="X30" s="12">
        <v>40892.719339932621</v>
      </c>
      <c r="Y30" s="12">
        <v>0.59443683566054351</v>
      </c>
      <c r="Z30" s="12">
        <v>0.51024868509975807</v>
      </c>
      <c r="AA30" s="12">
        <v>5.493118550721382E-2</v>
      </c>
    </row>
    <row r="31" spans="1:33">
      <c r="A31" s="11" t="s">
        <v>26</v>
      </c>
      <c r="B31" s="11" t="s">
        <v>15</v>
      </c>
      <c r="C31" s="12">
        <v>0</v>
      </c>
      <c r="D31" s="12">
        <v>0</v>
      </c>
      <c r="E31" s="12">
        <v>940872.72711076122</v>
      </c>
      <c r="F31" s="12">
        <v>0.54850958452374121</v>
      </c>
      <c r="G31" s="12">
        <v>45049.003992541657</v>
      </c>
      <c r="H31" s="12">
        <v>1.5937187921976315</v>
      </c>
      <c r="I31" s="12">
        <v>0.37871349486916001</v>
      </c>
      <c r="J31" s="12">
        <v>0.6440275430885043</v>
      </c>
      <c r="K31" s="12">
        <v>0.13489936816388082</v>
      </c>
      <c r="L31" s="12">
        <v>0.49826833302401125</v>
      </c>
      <c r="M31" s="12">
        <v>0.41912812966539414</v>
      </c>
      <c r="N31" s="12">
        <v>0.25045418703913619</v>
      </c>
      <c r="O31" s="12">
        <v>1.3691948824587499</v>
      </c>
      <c r="P31" s="12">
        <v>0.53642485132741524</v>
      </c>
      <c r="Q31" s="12">
        <v>20.272422736092373</v>
      </c>
      <c r="R31" s="12">
        <v>8.5891993764961636E-2</v>
      </c>
      <c r="S31" s="12">
        <v>0.12702026581809242</v>
      </c>
      <c r="T31" s="12">
        <v>0.13205058076639403</v>
      </c>
      <c r="U31" s="12">
        <v>1.1156141628977889</v>
      </c>
      <c r="V31" s="12">
        <v>0.13797901287194297</v>
      </c>
      <c r="W31" s="12">
        <v>0.101458694844954</v>
      </c>
      <c r="X31" s="12">
        <v>4.1462639929555714</v>
      </c>
      <c r="Y31" s="12">
        <v>3.1406771156600871E-2</v>
      </c>
      <c r="Z31" s="12">
        <v>8.8354209568107328E-2</v>
      </c>
      <c r="AA31" s="12">
        <v>6.9258467038155452E-3</v>
      </c>
    </row>
    <row r="32" spans="1:33">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1901938.7856930988</v>
      </c>
      <c r="D33" s="29">
        <v>42.523895123507586</v>
      </c>
      <c r="E33" s="29">
        <v>4833908.9938997701</v>
      </c>
      <c r="F33" s="29">
        <v>359395.68452569435</v>
      </c>
      <c r="G33" s="29">
        <v>3904163.6190496655</v>
      </c>
      <c r="H33" s="29">
        <v>1604408.950610471</v>
      </c>
      <c r="I33" s="29">
        <v>869171.77026218071</v>
      </c>
      <c r="J33" s="29">
        <v>621976.11700891959</v>
      </c>
      <c r="K33" s="29">
        <v>183695.08229249922</v>
      </c>
      <c r="L33" s="29">
        <v>1517401.2170545806</v>
      </c>
      <c r="M33" s="29">
        <v>1025066.866272723</v>
      </c>
      <c r="N33" s="29">
        <v>117053.88282385652</v>
      </c>
      <c r="O33" s="29">
        <v>1163763.9157960792</v>
      </c>
      <c r="P33" s="29">
        <v>641874.93920701847</v>
      </c>
      <c r="Q33" s="29">
        <v>988169.11372799508</v>
      </c>
      <c r="R33" s="29">
        <v>281387.72085082374</v>
      </c>
      <c r="S33" s="29">
        <v>144451.08334375607</v>
      </c>
      <c r="T33" s="29">
        <v>80408.002964665255</v>
      </c>
      <c r="U33" s="29">
        <v>249422.83019722335</v>
      </c>
      <c r="V33" s="29">
        <v>438871.09196647088</v>
      </c>
      <c r="W33" s="29">
        <v>260415.92672867264</v>
      </c>
      <c r="X33" s="29">
        <v>15.808352025145922</v>
      </c>
      <c r="Y33" s="29">
        <v>123124.79317237236</v>
      </c>
      <c r="Z33" s="29">
        <v>165537.91865674194</v>
      </c>
      <c r="AA33" s="29">
        <v>45647.405221801397</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1.16059253827752</v>
      </c>
      <c r="E38" s="12">
        <v>0.42251769765055097</v>
      </c>
      <c r="F38" s="12">
        <v>1.0534070028519199E-2</v>
      </c>
      <c r="G38" s="12">
        <v>1.0569153476156E-3</v>
      </c>
      <c r="H38" s="12">
        <v>0.80531347509101392</v>
      </c>
      <c r="I38" s="12">
        <v>5.2644502769091191E-4</v>
      </c>
      <c r="J38" s="12">
        <v>5.7624187625107508E-4</v>
      </c>
      <c r="K38" s="12">
        <v>1.2583875597416002E-3</v>
      </c>
      <c r="L38" s="12">
        <v>1.7059471489794999E-3</v>
      </c>
      <c r="M38" s="12">
        <v>0.18532474425769002</v>
      </c>
      <c r="N38" s="12">
        <v>4.9520454362506003E-2</v>
      </c>
      <c r="O38" s="12">
        <v>1.0391780081010001E-3</v>
      </c>
      <c r="P38" s="12">
        <v>3.0721504526213098E-3</v>
      </c>
      <c r="Q38" s="12">
        <v>0.22701689207198</v>
      </c>
      <c r="R38" s="12">
        <v>1.6102294384640401E-4</v>
      </c>
      <c r="S38" s="12">
        <v>4.5863866440164998E-2</v>
      </c>
      <c r="T38" s="12">
        <v>1.5080757358635E-4</v>
      </c>
      <c r="U38" s="12">
        <v>1.94217403709754E-4</v>
      </c>
      <c r="V38" s="12">
        <v>2.0086171997874998E-3</v>
      </c>
      <c r="W38" s="12">
        <v>3.0435761968555099E-3</v>
      </c>
      <c r="X38" s="12">
        <v>5.3575444367107998E-5</v>
      </c>
      <c r="Y38" s="12">
        <v>1.3636625860256697E-4</v>
      </c>
      <c r="Z38" s="12">
        <v>2.3456398746738001E-2</v>
      </c>
      <c r="AA38" s="12">
        <v>1.58043761314287E-5</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2.0013214474340293</v>
      </c>
      <c r="D40" s="12">
        <v>9.2201341850038004E-2</v>
      </c>
      <c r="E40" s="12">
        <v>0.97312113769864195</v>
      </c>
      <c r="F40" s="12">
        <v>2.6042567049838899E-2</v>
      </c>
      <c r="G40" s="12">
        <v>8.8003654061792405E-3</v>
      </c>
      <c r="H40" s="12">
        <v>3.9913972947807599</v>
      </c>
      <c r="I40" s="12">
        <v>7.6525586608157904E-3</v>
      </c>
      <c r="J40" s="12">
        <v>9.8801894751382492E-3</v>
      </c>
      <c r="K40" s="12">
        <v>6.8107635329413101E-3</v>
      </c>
      <c r="L40" s="12">
        <v>9.2402603339341808E-3</v>
      </c>
      <c r="M40" s="12">
        <v>1.205976242183897E-2</v>
      </c>
      <c r="N40" s="12">
        <v>1.509275497481365E-2</v>
      </c>
      <c r="O40" s="12">
        <v>7.6737181056648791E-3</v>
      </c>
      <c r="P40" s="12">
        <v>2.1735265063730198E-2</v>
      </c>
      <c r="Q40" s="12">
        <v>382889.25162368716</v>
      </c>
      <c r="R40" s="12">
        <v>4.2670949299758107E-3</v>
      </c>
      <c r="S40" s="12">
        <v>8114.7765665248517</v>
      </c>
      <c r="T40" s="12">
        <v>4.0479316068263603E-3</v>
      </c>
      <c r="U40" s="12">
        <v>3.4984934845294102E-3</v>
      </c>
      <c r="V40" s="12">
        <v>5.0620194950494199E-3</v>
      </c>
      <c r="W40" s="12">
        <v>0.38269834330256314</v>
      </c>
      <c r="X40" s="12">
        <v>2.2331728604531001E-3</v>
      </c>
      <c r="Y40" s="12">
        <v>3.3612897727243098E-3</v>
      </c>
      <c r="Z40" s="12">
        <v>45281.605578652758</v>
      </c>
      <c r="AA40" s="12">
        <v>4.0248746125627198E-4</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1075845.5266653642</v>
      </c>
      <c r="D43" s="12">
        <v>6456.8217017980878</v>
      </c>
      <c r="E43" s="12">
        <v>4673361.643367378</v>
      </c>
      <c r="F43" s="12">
        <v>599618.21965266357</v>
      </c>
      <c r="G43" s="12">
        <v>338277.38895115943</v>
      </c>
      <c r="H43" s="12">
        <v>2230923.2715696669</v>
      </c>
      <c r="I43" s="12">
        <v>1460596.7202196999</v>
      </c>
      <c r="J43" s="12">
        <v>813125.91416874307</v>
      </c>
      <c r="K43" s="12">
        <v>42.128484161773109</v>
      </c>
      <c r="L43" s="12">
        <v>1005067.8108288468</v>
      </c>
      <c r="M43" s="12">
        <v>656062.64453874575</v>
      </c>
      <c r="N43" s="12">
        <v>2431.0585704373843</v>
      </c>
      <c r="O43" s="12">
        <v>33058.973748632212</v>
      </c>
      <c r="P43" s="12">
        <v>173242.88162076112</v>
      </c>
      <c r="Q43" s="12">
        <v>1316203.98247719</v>
      </c>
      <c r="R43" s="12">
        <v>2265.3829339500899</v>
      </c>
      <c r="S43" s="12">
        <v>10534.79295634687</v>
      </c>
      <c r="T43" s="12">
        <v>19240.574223689029</v>
      </c>
      <c r="U43" s="12">
        <v>3666.6117527349743</v>
      </c>
      <c r="V43" s="12">
        <v>300504.32368268026</v>
      </c>
      <c r="W43" s="12">
        <v>83611.923366258779</v>
      </c>
      <c r="X43" s="12">
        <v>1.6026925184716947E-2</v>
      </c>
      <c r="Y43" s="12">
        <v>19776.793283858126</v>
      </c>
      <c r="Z43" s="12">
        <v>253136.0860957127</v>
      </c>
      <c r="AA43" s="12">
        <v>0.12041707984398191</v>
      </c>
    </row>
    <row r="44" spans="1:27">
      <c r="A44" s="11" t="s">
        <v>27</v>
      </c>
      <c r="B44" s="11" t="s">
        <v>9</v>
      </c>
      <c r="C44" s="12">
        <v>7.92996390515526</v>
      </c>
      <c r="D44" s="12">
        <v>3.0575291775264204</v>
      </c>
      <c r="E44" s="12">
        <v>6.0547827188170249</v>
      </c>
      <c r="F44" s="12">
        <v>0.29897469143477889</v>
      </c>
      <c r="G44" s="12">
        <v>0.12551053306665158</v>
      </c>
      <c r="H44" s="12">
        <v>15.300271793500515</v>
      </c>
      <c r="I44" s="12">
        <v>5.4941606254577513</v>
      </c>
      <c r="J44" s="12">
        <v>5.4204610943894789</v>
      </c>
      <c r="K44" s="12">
        <v>293069.89413414191</v>
      </c>
      <c r="L44" s="12">
        <v>171933.95481688957</v>
      </c>
      <c r="M44" s="12">
        <v>247482.59187473133</v>
      </c>
      <c r="N44" s="12">
        <v>351576.0478302688</v>
      </c>
      <c r="O44" s="12">
        <v>1.4498058533301567E-2</v>
      </c>
      <c r="P44" s="12">
        <v>0.41352422176563736</v>
      </c>
      <c r="Q44" s="12">
        <v>386763.34451836708</v>
      </c>
      <c r="R44" s="12">
        <v>323890.52353318245</v>
      </c>
      <c r="S44" s="12">
        <v>495778.17135472415</v>
      </c>
      <c r="T44" s="12">
        <v>352312.75815772271</v>
      </c>
      <c r="U44" s="12">
        <v>252486.35906570547</v>
      </c>
      <c r="V44" s="12">
        <v>570538.56088781415</v>
      </c>
      <c r="W44" s="12">
        <v>108232.42457048326</v>
      </c>
      <c r="X44" s="12">
        <v>3.0738201806904887E-3</v>
      </c>
      <c r="Y44" s="12">
        <v>354.41008891291165</v>
      </c>
      <c r="Z44" s="12">
        <v>118708.13594651532</v>
      </c>
      <c r="AA44" s="12">
        <v>1327.3366493048836</v>
      </c>
    </row>
    <row r="45" spans="1:27">
      <c r="A45" s="11" t="s">
        <v>27</v>
      </c>
      <c r="B45" s="11" t="s">
        <v>102</v>
      </c>
      <c r="C45" s="12">
        <v>5.8985050928281106</v>
      </c>
      <c r="D45" s="12">
        <v>1.5371143112829999</v>
      </c>
      <c r="E45" s="12">
        <v>6.3785900786003005</v>
      </c>
      <c r="F45" s="12">
        <v>5.5416452304175499</v>
      </c>
      <c r="G45" s="12">
        <v>0.59530119555069205</v>
      </c>
      <c r="H45" s="12">
        <v>713984.58309655404</v>
      </c>
      <c r="I45" s="12">
        <v>9.1756993388258198E-2</v>
      </c>
      <c r="J45" s="12">
        <v>438291.73117346398</v>
      </c>
      <c r="K45" s="12">
        <v>145816.50665460894</v>
      </c>
      <c r="L45" s="12">
        <v>249415.6342838064</v>
      </c>
      <c r="M45" s="12">
        <v>174931.79986864378</v>
      </c>
      <c r="N45" s="12">
        <v>237846.30418907784</v>
      </c>
      <c r="O45" s="12">
        <v>81144.425170825067</v>
      </c>
      <c r="P45" s="12">
        <v>0.14691525357132218</v>
      </c>
      <c r="Q45" s="12">
        <v>0.26626982352808998</v>
      </c>
      <c r="R45" s="12">
        <v>0.18640859767620521</v>
      </c>
      <c r="S45" s="12">
        <v>192692.4035317224</v>
      </c>
      <c r="T45" s="12">
        <v>7.5575814936081592E-2</v>
      </c>
      <c r="U45" s="12">
        <v>449044.93350271427</v>
      </c>
      <c r="V45" s="12">
        <v>307972.14668550558</v>
      </c>
      <c r="W45" s="12">
        <v>31863.983305553898</v>
      </c>
      <c r="X45" s="12">
        <v>1.862594967651432E-2</v>
      </c>
      <c r="Y45" s="12">
        <v>2.1010634437417137E-2</v>
      </c>
      <c r="Z45" s="12">
        <v>4.0243024804211699E-2</v>
      </c>
      <c r="AA45" s="12">
        <v>6.3724318332871004E-3</v>
      </c>
    </row>
    <row r="46" spans="1:27">
      <c r="A46" s="11" t="s">
        <v>27</v>
      </c>
      <c r="B46" s="11" t="s">
        <v>15</v>
      </c>
      <c r="C46" s="12">
        <v>0</v>
      </c>
      <c r="D46" s="12">
        <v>0</v>
      </c>
      <c r="E46" s="12">
        <v>24.963929403082499</v>
      </c>
      <c r="F46" s="12">
        <v>7.5613256855099502</v>
      </c>
      <c r="G46" s="12">
        <v>0.18604865739802262</v>
      </c>
      <c r="H46" s="12">
        <v>84.975597238336604</v>
      </c>
      <c r="I46" s="12">
        <v>7.068573290723261E-2</v>
      </c>
      <c r="J46" s="12">
        <v>5.3953781180126101E-2</v>
      </c>
      <c r="K46" s="12">
        <v>2.5307664501342701E-2</v>
      </c>
      <c r="L46" s="12">
        <v>6.6264485713057888E-2</v>
      </c>
      <c r="M46" s="12">
        <v>0.12798531046599201</v>
      </c>
      <c r="N46" s="12">
        <v>0.20894418387014421</v>
      </c>
      <c r="O46" s="12">
        <v>52.143448607735195</v>
      </c>
      <c r="P46" s="12">
        <v>0.12999262792368801</v>
      </c>
      <c r="Q46" s="12">
        <v>783151.76940070488</v>
      </c>
      <c r="R46" s="12">
        <v>6.8582950366498002E-2</v>
      </c>
      <c r="S46" s="12">
        <v>345196.45414796547</v>
      </c>
      <c r="T46" s="12">
        <v>3.7059901275909198E-2</v>
      </c>
      <c r="U46" s="12">
        <v>6.2011854382897399E-2</v>
      </c>
      <c r="V46" s="12">
        <v>0.15548909052232501</v>
      </c>
      <c r="W46" s="12">
        <v>2.5388383769544401E-2</v>
      </c>
      <c r="X46" s="12">
        <v>1.3005983914591131E-2</v>
      </c>
      <c r="Y46" s="12">
        <v>8.8208787638647985E-3</v>
      </c>
      <c r="Z46" s="12">
        <v>39114.775187106468</v>
      </c>
      <c r="AA46" s="12">
        <v>1.201542853275008E-3</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1075855.4579507168</v>
      </c>
      <c r="D48" s="29">
        <v>6461.1320248557422</v>
      </c>
      <c r="E48" s="29">
        <v>4673369.0937889321</v>
      </c>
      <c r="F48" s="29">
        <v>599618.55520399206</v>
      </c>
      <c r="G48" s="29">
        <v>338277.52431897324</v>
      </c>
      <c r="H48" s="29">
        <v>2230943.3685522298</v>
      </c>
      <c r="I48" s="29">
        <v>1460602.2225593289</v>
      </c>
      <c r="J48" s="29">
        <v>813131.34508626873</v>
      </c>
      <c r="K48" s="29">
        <v>293112.0306874548</v>
      </c>
      <c r="L48" s="29">
        <v>1177001.7765919438</v>
      </c>
      <c r="M48" s="29">
        <v>903545.4337979838</v>
      </c>
      <c r="N48" s="29">
        <v>354007.1710139155</v>
      </c>
      <c r="O48" s="29">
        <v>33058.996959586861</v>
      </c>
      <c r="P48" s="29">
        <v>173243.31995239842</v>
      </c>
      <c r="Q48" s="29">
        <v>2085856.8056361363</v>
      </c>
      <c r="R48" s="29">
        <v>326155.91089525039</v>
      </c>
      <c r="S48" s="29">
        <v>514427.7867414623</v>
      </c>
      <c r="T48" s="29">
        <v>371553.33658015094</v>
      </c>
      <c r="U48" s="29">
        <v>256152.97451115135</v>
      </c>
      <c r="V48" s="29">
        <v>871042.89164113114</v>
      </c>
      <c r="W48" s="29">
        <v>191844.73367866152</v>
      </c>
      <c r="X48" s="29">
        <v>2.1387493670227645E-2</v>
      </c>
      <c r="Y48" s="29">
        <v>20131.206870427068</v>
      </c>
      <c r="Z48" s="29">
        <v>417125.85107727948</v>
      </c>
      <c r="AA48" s="29">
        <v>1327.4574846765649</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row>
    <row r="53" spans="1:27">
      <c r="A53" s="11" t="s">
        <v>28</v>
      </c>
      <c r="B53" s="11" t="s">
        <v>8</v>
      </c>
      <c r="C53" s="12">
        <v>0</v>
      </c>
      <c r="D53" s="12">
        <v>1.25325899643702</v>
      </c>
      <c r="E53" s="12">
        <v>0.16822603867767499</v>
      </c>
      <c r="F53" s="12">
        <v>0.460729804586759</v>
      </c>
      <c r="G53" s="12">
        <v>1.51654195811534E-3</v>
      </c>
      <c r="H53" s="12">
        <v>9.010206616931199E-2</v>
      </c>
      <c r="I53" s="12">
        <v>6.8780727462143906E-2</v>
      </c>
      <c r="J53" s="12">
        <v>6.9410153729382394E-4</v>
      </c>
      <c r="K53" s="12">
        <v>2.0137442812312499E-4</v>
      </c>
      <c r="L53" s="12">
        <v>8.1299125832045909E-4</v>
      </c>
      <c r="M53" s="12">
        <v>1.0370731467137999E-3</v>
      </c>
      <c r="N53" s="12">
        <v>0.15907675680157399</v>
      </c>
      <c r="O53" s="12">
        <v>7.1955372527674995E-4</v>
      </c>
      <c r="P53" s="12">
        <v>3.0182582306758E-4</v>
      </c>
      <c r="Q53" s="12">
        <v>0.25423027608843901</v>
      </c>
      <c r="R53" s="12">
        <v>2.9197328674484603E-4</v>
      </c>
      <c r="S53" s="12">
        <v>9.4665880998100801E-3</v>
      </c>
      <c r="T53" s="12">
        <v>6.2717517851871893E-2</v>
      </c>
      <c r="U53" s="12">
        <v>5.2770840862876096E-2</v>
      </c>
      <c r="V53" s="12">
        <v>6.7839595940146803E-3</v>
      </c>
      <c r="W53" s="12">
        <v>0.30325288451989296</v>
      </c>
      <c r="X53" s="12">
        <v>2.45246962246524E-3</v>
      </c>
      <c r="Y53" s="12">
        <v>1.6528657351584E-3</v>
      </c>
      <c r="Z53" s="12">
        <v>1.94036729432672E-3</v>
      </c>
      <c r="AA53" s="12">
        <v>1.0687865368703999E-3</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4.8786689366548694</v>
      </c>
      <c r="D55" s="12">
        <v>2.1653464315308801E-2</v>
      </c>
      <c r="E55" s="12">
        <v>3.1374226032482001E-2</v>
      </c>
      <c r="F55" s="12">
        <v>0.21248093952344579</v>
      </c>
      <c r="G55" s="12">
        <v>6.6048545291902397E-3</v>
      </c>
      <c r="H55" s="12">
        <v>1.633449907765645E-2</v>
      </c>
      <c r="I55" s="12">
        <v>1.2334063804169791E-2</v>
      </c>
      <c r="J55" s="12">
        <v>8.1792566078079994E-3</v>
      </c>
      <c r="K55" s="12">
        <v>5.8150481615125305E-3</v>
      </c>
      <c r="L55" s="12">
        <v>8.9894067415056695E-3</v>
      </c>
      <c r="M55" s="12">
        <v>1.0261495134170498E-2</v>
      </c>
      <c r="N55" s="12">
        <v>2.9569839354179301E-2</v>
      </c>
      <c r="O55" s="12">
        <v>98897.340320877018</v>
      </c>
      <c r="P55" s="12">
        <v>9.8197593602596892E-3</v>
      </c>
      <c r="Q55" s="12">
        <v>60588.214136433206</v>
      </c>
      <c r="R55" s="12">
        <v>5.1223652495649002E-3</v>
      </c>
      <c r="S55" s="12">
        <v>3.6031648821974301E-2</v>
      </c>
      <c r="T55" s="12">
        <v>1.0321357336835524</v>
      </c>
      <c r="U55" s="12">
        <v>119366.53617993678</v>
      </c>
      <c r="V55" s="12">
        <v>5.2838844586989989E-3</v>
      </c>
      <c r="W55" s="12">
        <v>51554.122762429863</v>
      </c>
      <c r="X55" s="12">
        <v>146652.24512553282</v>
      </c>
      <c r="Y55" s="12">
        <v>1.4832169661682299E-3</v>
      </c>
      <c r="Z55" s="12">
        <v>2.6152001316737E-3</v>
      </c>
      <c r="AA55" s="12">
        <v>3.5162045158620005E-3</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56.55641198268156</v>
      </c>
      <c r="D58" s="12">
        <v>940847.85114137013</v>
      </c>
      <c r="E58" s="12">
        <v>1265106.5560514752</v>
      </c>
      <c r="F58" s="12">
        <v>1035615.534359724</v>
      </c>
      <c r="G58" s="12">
        <v>1117498.3847155683</v>
      </c>
      <c r="H58" s="12">
        <v>564342.10448679922</v>
      </c>
      <c r="I58" s="12">
        <v>363602.58900832722</v>
      </c>
      <c r="J58" s="12">
        <v>432449.34582625621</v>
      </c>
      <c r="K58" s="12">
        <v>568245.93279891775</v>
      </c>
      <c r="L58" s="12">
        <v>0.19936826048387202</v>
      </c>
      <c r="M58" s="12">
        <v>1513034.8588800963</v>
      </c>
      <c r="N58" s="12">
        <v>0.32255571992280646</v>
      </c>
      <c r="O58" s="12">
        <v>3.6838583194398353E-2</v>
      </c>
      <c r="P58" s="12">
        <v>0.29829481321694562</v>
      </c>
      <c r="Q58" s="12">
        <v>299901.56703750533</v>
      </c>
      <c r="R58" s="12">
        <v>186.5728628934198</v>
      </c>
      <c r="S58" s="12">
        <v>27185.836853500263</v>
      </c>
      <c r="T58" s="12">
        <v>12943.240330969506</v>
      </c>
      <c r="U58" s="12">
        <v>5.0281824710097997E-2</v>
      </c>
      <c r="V58" s="12">
        <v>64288.595816494701</v>
      </c>
      <c r="W58" s="12">
        <v>17499.817801675548</v>
      </c>
      <c r="X58" s="12">
        <v>0.12520585544950075</v>
      </c>
      <c r="Y58" s="12">
        <v>54723.58866620397</v>
      </c>
      <c r="Z58" s="12">
        <v>104079.12494425841</v>
      </c>
      <c r="AA58" s="12">
        <v>1986.7224467823003</v>
      </c>
    </row>
    <row r="59" spans="1:27">
      <c r="A59" s="11" t="s">
        <v>28</v>
      </c>
      <c r="B59" s="11" t="s">
        <v>9</v>
      </c>
      <c r="C59" s="12">
        <v>7.21149054893458</v>
      </c>
      <c r="D59" s="12">
        <v>2.2089065622762662</v>
      </c>
      <c r="E59" s="12">
        <v>2.967439457777342</v>
      </c>
      <c r="F59" s="12">
        <v>12.194339104837651</v>
      </c>
      <c r="G59" s="12">
        <v>3.1709752277282253E-2</v>
      </c>
      <c r="H59" s="12">
        <v>5.8602285175751376E-2</v>
      </c>
      <c r="I59" s="12">
        <v>6.7789003880755011E-2</v>
      </c>
      <c r="J59" s="12">
        <v>1.2694346526922407</v>
      </c>
      <c r="K59" s="12">
        <v>6.4109172082769756</v>
      </c>
      <c r="L59" s="12">
        <v>386512.95350540505</v>
      </c>
      <c r="M59" s="12">
        <v>8.2302973580970676E-2</v>
      </c>
      <c r="N59" s="12">
        <v>191637.6091165551</v>
      </c>
      <c r="O59" s="12">
        <v>3.0688463661345394E-2</v>
      </c>
      <c r="P59" s="12">
        <v>35745.265191884275</v>
      </c>
      <c r="Q59" s="12">
        <v>227843.61055474868</v>
      </c>
      <c r="R59" s="12">
        <v>15156.260347923497</v>
      </c>
      <c r="S59" s="12">
        <v>125523.15612514985</v>
      </c>
      <c r="T59" s="12">
        <v>3651.8667044864737</v>
      </c>
      <c r="U59" s="12">
        <v>203590.43397052062</v>
      </c>
      <c r="V59" s="12">
        <v>2864.4412461921333</v>
      </c>
      <c r="W59" s="12">
        <v>248189.81394491572</v>
      </c>
      <c r="X59" s="12">
        <v>2.6624623534508809E-2</v>
      </c>
      <c r="Y59" s="12">
        <v>10467.539328150491</v>
      </c>
      <c r="Z59" s="12">
        <v>20072.445256693711</v>
      </c>
      <c r="AA59" s="12">
        <v>1.2379155925248703E-2</v>
      </c>
    </row>
    <row r="60" spans="1:27">
      <c r="A60" s="11" t="s">
        <v>28</v>
      </c>
      <c r="B60" s="11" t="s">
        <v>102</v>
      </c>
      <c r="C60" s="12">
        <v>9.2078500865247008</v>
      </c>
      <c r="D60" s="12">
        <v>3.3789686415364097</v>
      </c>
      <c r="E60" s="12">
        <v>0.1552483985685684</v>
      </c>
      <c r="F60" s="12">
        <v>170010.49646891377</v>
      </c>
      <c r="G60" s="12">
        <v>0.15666599440770487</v>
      </c>
      <c r="H60" s="12">
        <v>1.061512140636286E-2</v>
      </c>
      <c r="I60" s="12">
        <v>142556.56642575454</v>
      </c>
      <c r="J60" s="12">
        <v>140444.8832990196</v>
      </c>
      <c r="K60" s="12">
        <v>0.16005326206178311</v>
      </c>
      <c r="L60" s="12">
        <v>111774.78953582037</v>
      </c>
      <c r="M60" s="12">
        <v>0.1227836760349283</v>
      </c>
      <c r="N60" s="12">
        <v>4.91863790784203E-2</v>
      </c>
      <c r="O60" s="12">
        <v>251163.49818338457</v>
      </c>
      <c r="P60" s="12">
        <v>0.209716955926082</v>
      </c>
      <c r="Q60" s="12">
        <v>129765.01856437162</v>
      </c>
      <c r="R60" s="12">
        <v>0.176702286956648</v>
      </c>
      <c r="S60" s="12">
        <v>62336.831961974574</v>
      </c>
      <c r="T60" s="12">
        <v>1656.9207999250184</v>
      </c>
      <c r="U60" s="12">
        <v>84791.1169136877</v>
      </c>
      <c r="V60" s="12">
        <v>9.5910460798776492E-2</v>
      </c>
      <c r="W60" s="12">
        <v>24945.917388616836</v>
      </c>
      <c r="X60" s="12">
        <v>61863.604323290638</v>
      </c>
      <c r="Y60" s="12">
        <v>4.2604203421465696E-2</v>
      </c>
      <c r="Z60" s="12">
        <v>2479.1300493569861</v>
      </c>
      <c r="AA60" s="12">
        <v>1298.3751731828788</v>
      </c>
    </row>
    <row r="61" spans="1:27">
      <c r="A61" s="11" t="s">
        <v>28</v>
      </c>
      <c r="B61" s="11" t="s">
        <v>15</v>
      </c>
      <c r="C61" s="12">
        <v>0</v>
      </c>
      <c r="D61" s="12">
        <v>0</v>
      </c>
      <c r="E61" s="12">
        <v>13.789310013316589</v>
      </c>
      <c r="F61" s="12">
        <v>37.935132253122703</v>
      </c>
      <c r="G61" s="12">
        <v>0.14485590944335519</v>
      </c>
      <c r="H61" s="12">
        <v>0.1160372039718105</v>
      </c>
      <c r="I61" s="12">
        <v>0.1036067658852568</v>
      </c>
      <c r="J61" s="12">
        <v>5.9712987844314003E-2</v>
      </c>
      <c r="K61" s="12">
        <v>2.6593240637916481E-2</v>
      </c>
      <c r="L61" s="12">
        <v>5.5105575789816001E-2</v>
      </c>
      <c r="M61" s="12">
        <v>8.0503188218191205E-2</v>
      </c>
      <c r="N61" s="12">
        <v>0.1113327930541384</v>
      </c>
      <c r="O61" s="12">
        <v>2.005272417785632</v>
      </c>
      <c r="P61" s="12">
        <v>0.39702257450446593</v>
      </c>
      <c r="Q61" s="12">
        <v>10.948624376008889</v>
      </c>
      <c r="R61" s="12">
        <v>7.8393585035097607E-2</v>
      </c>
      <c r="S61" s="12">
        <v>9.3852235344289492E-2</v>
      </c>
      <c r="T61" s="12">
        <v>8.4203003267215901E-2</v>
      </c>
      <c r="U61" s="12">
        <v>6.1490276697992394</v>
      </c>
      <c r="V61" s="12">
        <v>8.9877042137883598E-2</v>
      </c>
      <c r="W61" s="12">
        <v>0.10560947635588869</v>
      </c>
      <c r="X61" s="12">
        <v>28688.561239616109</v>
      </c>
      <c r="Y61" s="12">
        <v>6.2647771455401097E-2</v>
      </c>
      <c r="Z61" s="12">
        <v>3.3699737737943304E-2</v>
      </c>
      <c r="AA61" s="12">
        <v>2.7947842205120321E-2</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68.646571468271006</v>
      </c>
      <c r="D63" s="29">
        <v>940851.33496039314</v>
      </c>
      <c r="E63" s="29">
        <v>1265109.7230911977</v>
      </c>
      <c r="F63" s="29">
        <v>1035628.401909573</v>
      </c>
      <c r="G63" s="29">
        <v>1117498.424546717</v>
      </c>
      <c r="H63" s="29">
        <v>564342.26952564972</v>
      </c>
      <c r="I63" s="29">
        <v>363602.73791212239</v>
      </c>
      <c r="J63" s="29">
        <v>432450.62413426704</v>
      </c>
      <c r="K63" s="29">
        <v>568252.3497325487</v>
      </c>
      <c r="L63" s="29">
        <v>386513.16267606354</v>
      </c>
      <c r="M63" s="29">
        <v>1513034.9524816382</v>
      </c>
      <c r="N63" s="29">
        <v>191638.1203188712</v>
      </c>
      <c r="O63" s="29">
        <v>98897.4085674776</v>
      </c>
      <c r="P63" s="29">
        <v>35745.573608282677</v>
      </c>
      <c r="Q63" s="29">
        <v>588333.64595896332</v>
      </c>
      <c r="R63" s="29">
        <v>15342.838625155453</v>
      </c>
      <c r="S63" s="29">
        <v>152709.03847688704</v>
      </c>
      <c r="T63" s="29">
        <v>16596.201888707514</v>
      </c>
      <c r="U63" s="29">
        <v>322957.07320312294</v>
      </c>
      <c r="V63" s="29">
        <v>67153.049130530882</v>
      </c>
      <c r="W63" s="29">
        <v>317244.05776190566</v>
      </c>
      <c r="X63" s="29">
        <v>146652.39940848143</v>
      </c>
      <c r="Y63" s="29">
        <v>65191.131130437163</v>
      </c>
      <c r="Z63" s="29">
        <v>124151.57475651955</v>
      </c>
      <c r="AA63" s="29">
        <v>1986.7394109292782</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1.1748610997794799</v>
      </c>
      <c r="E68" s="12">
        <v>0.1035861438315</v>
      </c>
      <c r="F68" s="12">
        <v>7.2268478527304008E-4</v>
      </c>
      <c r="G68" s="12">
        <v>1.2423367162085001E-2</v>
      </c>
      <c r="H68" s="12">
        <v>9.2818331830663001E-2</v>
      </c>
      <c r="I68" s="12">
        <v>1.85396386238464E-3</v>
      </c>
      <c r="J68" s="12">
        <v>6.659855031217489E-2</v>
      </c>
      <c r="K68" s="12">
        <v>1.6360492994550899E-3</v>
      </c>
      <c r="L68" s="12">
        <v>7.3056745551643001E-2</v>
      </c>
      <c r="M68" s="12">
        <v>4.1668035620339501E-2</v>
      </c>
      <c r="N68" s="12">
        <v>0.133764989976208</v>
      </c>
      <c r="O68" s="12">
        <v>1.5892708130653701E-3</v>
      </c>
      <c r="P68" s="12">
        <v>4.5764169528771299E-4</v>
      </c>
      <c r="Q68" s="12">
        <v>0.17141311431137002</v>
      </c>
      <c r="R68" s="12">
        <v>1.9383520116471401E-4</v>
      </c>
      <c r="S68" s="12">
        <v>1.22792998220202E-3</v>
      </c>
      <c r="T68" s="12">
        <v>5.6396200966400006E-4</v>
      </c>
      <c r="U68" s="12">
        <v>2.9458176877412301E-4</v>
      </c>
      <c r="V68" s="12">
        <v>1.64730812341375E-3</v>
      </c>
      <c r="W68" s="12">
        <v>6.12641268877408E-2</v>
      </c>
      <c r="X68" s="12">
        <v>1.42283543523344E-4</v>
      </c>
      <c r="Y68" s="12">
        <v>4.29408996004253E-5</v>
      </c>
      <c r="Z68" s="12">
        <v>3.9209114788644399E-4</v>
      </c>
      <c r="AA68" s="12">
        <v>3.1805734146527998E-5</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2.3757559773269805</v>
      </c>
      <c r="D70" s="12">
        <v>1.4421549278855E-2</v>
      </c>
      <c r="E70" s="12">
        <v>2.2404498001625299E-2</v>
      </c>
      <c r="F70" s="12">
        <v>2.0505027709305238E-2</v>
      </c>
      <c r="G70" s="12">
        <v>6.2663993495573E-2</v>
      </c>
      <c r="H70" s="12">
        <v>8.9643416033548501E-2</v>
      </c>
      <c r="I70" s="12">
        <v>7.4407467150687898E-2</v>
      </c>
      <c r="J70" s="12">
        <v>0.116101514921291</v>
      </c>
      <c r="K70" s="12">
        <v>9.7617354836167014E-2</v>
      </c>
      <c r="L70" s="12">
        <v>0.268477274030338</v>
      </c>
      <c r="M70" s="12">
        <v>1.5009278698274061E-2</v>
      </c>
      <c r="N70" s="12">
        <v>0.12410166076533109</v>
      </c>
      <c r="O70" s="12">
        <v>2.56314908360349</v>
      </c>
      <c r="P70" s="12">
        <v>1.368794365397254E-2</v>
      </c>
      <c r="Q70" s="12">
        <v>2.8020689841269202</v>
      </c>
      <c r="R70" s="12">
        <v>3.4534977143222019E-3</v>
      </c>
      <c r="S70" s="12">
        <v>1.4586712181726401E-2</v>
      </c>
      <c r="T70" s="12">
        <v>1.44729596045804E-2</v>
      </c>
      <c r="U70" s="12">
        <v>5.6643521491273694E-3</v>
      </c>
      <c r="V70" s="12">
        <v>3.8628167245064004E-3</v>
      </c>
      <c r="W70" s="12">
        <v>30968.684652386968</v>
      </c>
      <c r="X70" s="12">
        <v>13881.712977106145</v>
      </c>
      <c r="Y70" s="12">
        <v>1.4455341094925761E-3</v>
      </c>
      <c r="Z70" s="12">
        <v>2.9076370195554291E-3</v>
      </c>
      <c r="AA70" s="12">
        <v>3.9594390798587995E-4</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161872.73261186943</v>
      </c>
      <c r="D73" s="12">
        <v>392822.03227207228</v>
      </c>
      <c r="E73" s="12">
        <v>253132.82167509108</v>
      </c>
      <c r="F73" s="12">
        <v>567286.89998747816</v>
      </c>
      <c r="G73" s="12">
        <v>173062.37799812225</v>
      </c>
      <c r="H73" s="12">
        <v>1077089.1934968263</v>
      </c>
      <c r="I73" s="12">
        <v>143674.67653951288</v>
      </c>
      <c r="J73" s="12">
        <v>2623.2796939896934</v>
      </c>
      <c r="K73" s="12">
        <v>153044.69329272048</v>
      </c>
      <c r="L73" s="12">
        <v>10.745319411295378</v>
      </c>
      <c r="M73" s="12">
        <v>204656.29281562305</v>
      </c>
      <c r="N73" s="12">
        <v>0.30994294439618519</v>
      </c>
      <c r="O73" s="12">
        <v>83234.328435394258</v>
      </c>
      <c r="P73" s="12">
        <v>26984.254375732016</v>
      </c>
      <c r="Q73" s="12">
        <v>255463.59938682112</v>
      </c>
      <c r="R73" s="12">
        <v>210201.08446036381</v>
      </c>
      <c r="S73" s="12">
        <v>62.015144639325406</v>
      </c>
      <c r="T73" s="12">
        <v>12126.572210411283</v>
      </c>
      <c r="U73" s="12">
        <v>5.2624064679933392E-2</v>
      </c>
      <c r="V73" s="12">
        <v>257336.95319398452</v>
      </c>
      <c r="W73" s="12">
        <v>43730.37961958009</v>
      </c>
      <c r="X73" s="12">
        <v>31830.514192128121</v>
      </c>
      <c r="Y73" s="12">
        <v>0.31529491205541582</v>
      </c>
      <c r="Z73" s="12">
        <v>101340.40996621666</v>
      </c>
      <c r="AA73" s="12">
        <v>19065.9244223592</v>
      </c>
    </row>
    <row r="74" spans="1:27">
      <c r="A74" s="11" t="s">
        <v>29</v>
      </c>
      <c r="B74" s="11" t="s">
        <v>9</v>
      </c>
      <c r="C74" s="12">
        <v>12.767251906615556</v>
      </c>
      <c r="D74" s="12">
        <v>0.57118229593878089</v>
      </c>
      <c r="E74" s="12">
        <v>5.9456232719940552</v>
      </c>
      <c r="F74" s="12">
        <v>2.5889947879476315E-2</v>
      </c>
      <c r="G74" s="12">
        <v>0.84597318630581297</v>
      </c>
      <c r="H74" s="12">
        <v>1.1094294535870795</v>
      </c>
      <c r="I74" s="12">
        <v>0.30408404430596181</v>
      </c>
      <c r="J74" s="12">
        <v>7.0328916082477138</v>
      </c>
      <c r="K74" s="12">
        <v>3.9673911950314604E-2</v>
      </c>
      <c r="L74" s="12">
        <v>154122.82308885682</v>
      </c>
      <c r="M74" s="12">
        <v>2.794164636053283E-2</v>
      </c>
      <c r="N74" s="12">
        <v>215424.51605892152</v>
      </c>
      <c r="O74" s="12">
        <v>7.2857157967938773E-3</v>
      </c>
      <c r="P74" s="12">
        <v>0.35709929439647065</v>
      </c>
      <c r="Q74" s="12">
        <v>225092.18139627072</v>
      </c>
      <c r="R74" s="12">
        <v>0.52357095971879009</v>
      </c>
      <c r="S74" s="12">
        <v>115274.06929675961</v>
      </c>
      <c r="T74" s="12">
        <v>139262.11662616816</v>
      </c>
      <c r="U74" s="12">
        <v>147992.15529364487</v>
      </c>
      <c r="V74" s="12">
        <v>0.12596906579985589</v>
      </c>
      <c r="W74" s="12">
        <v>144235.60891850866</v>
      </c>
      <c r="X74" s="12">
        <v>1767.1385233103076</v>
      </c>
      <c r="Y74" s="12">
        <v>2.6954699510041312E-3</v>
      </c>
      <c r="Z74" s="12">
        <v>25767.687315942192</v>
      </c>
      <c r="AA74" s="12">
        <v>2.7021530608538971E-3</v>
      </c>
    </row>
    <row r="75" spans="1:27">
      <c r="A75" s="11" t="s">
        <v>29</v>
      </c>
      <c r="B75" s="11" t="s">
        <v>102</v>
      </c>
      <c r="C75" s="12">
        <v>7.6382566596770305</v>
      </c>
      <c r="D75" s="12">
        <v>0.61149621960258793</v>
      </c>
      <c r="E75" s="12">
        <v>1.9962223760633</v>
      </c>
      <c r="F75" s="12">
        <v>2.4297035767126998</v>
      </c>
      <c r="G75" s="12">
        <v>3.7420724313955702</v>
      </c>
      <c r="H75" s="12">
        <v>1.02684990910202E-2</v>
      </c>
      <c r="I75" s="12">
        <v>1.463086013621498</v>
      </c>
      <c r="J75" s="12">
        <v>13.3024224304284</v>
      </c>
      <c r="K75" s="12">
        <v>11769.462677935844</v>
      </c>
      <c r="L75" s="12">
        <v>390459.08820118546</v>
      </c>
      <c r="M75" s="12">
        <v>0.14959729244230199</v>
      </c>
      <c r="N75" s="12">
        <v>7.3228360951761495E-2</v>
      </c>
      <c r="O75" s="12">
        <v>147115.65678397458</v>
      </c>
      <c r="P75" s="12">
        <v>0.30758092322174402</v>
      </c>
      <c r="Q75" s="12">
        <v>167717.74282149892</v>
      </c>
      <c r="R75" s="12">
        <v>0.15876771066420781</v>
      </c>
      <c r="S75" s="12">
        <v>3059.5674451457694</v>
      </c>
      <c r="T75" s="12">
        <v>84722.076321219254</v>
      </c>
      <c r="U75" s="12">
        <v>130400.76961724559</v>
      </c>
      <c r="V75" s="12">
        <v>7.9144664475253104E-2</v>
      </c>
      <c r="W75" s="12">
        <v>30516.384387224854</v>
      </c>
      <c r="X75" s="12">
        <v>45994.462229740566</v>
      </c>
      <c r="Y75" s="12">
        <v>6.8720131007467308E-2</v>
      </c>
      <c r="Z75" s="12">
        <v>3.3182222303203501E-2</v>
      </c>
      <c r="AA75" s="12">
        <v>1.6465469646294601E-2</v>
      </c>
    </row>
    <row r="76" spans="1:27">
      <c r="A76" s="11" t="s">
        <v>29</v>
      </c>
      <c r="B76" s="11" t="s">
        <v>15</v>
      </c>
      <c r="C76" s="12">
        <v>0</v>
      </c>
      <c r="D76" s="12">
        <v>0</v>
      </c>
      <c r="E76" s="12">
        <v>15.198700949411998</v>
      </c>
      <c r="F76" s="12">
        <v>2.357548157038559</v>
      </c>
      <c r="G76" s="12">
        <v>2.8311984603057199</v>
      </c>
      <c r="H76" s="12">
        <v>0.39081573014267201</v>
      </c>
      <c r="I76" s="12">
        <v>0.82414773150117104</v>
      </c>
      <c r="J76" s="12">
        <v>2.0042155592209703</v>
      </c>
      <c r="K76" s="12">
        <v>0.13547518470831202</v>
      </c>
      <c r="L76" s="12">
        <v>0.65728222722706398</v>
      </c>
      <c r="M76" s="12">
        <v>0.51561715072264702</v>
      </c>
      <c r="N76" s="12">
        <v>0.36854550855366802</v>
      </c>
      <c r="O76" s="12">
        <v>2.0716100480405872</v>
      </c>
      <c r="P76" s="12">
        <v>0.245210646190478</v>
      </c>
      <c r="Q76" s="12">
        <v>2.3710118292281939</v>
      </c>
      <c r="R76" s="12">
        <v>9.8356434720979505E-2</v>
      </c>
      <c r="S76" s="12">
        <v>0.25489063378577942</v>
      </c>
      <c r="T76" s="12">
        <v>0.58285214746857694</v>
      </c>
      <c r="U76" s="12">
        <v>1.157390151174696</v>
      </c>
      <c r="V76" s="12">
        <v>0.19570588972256769</v>
      </c>
      <c r="W76" s="12">
        <v>0.31003133271065203</v>
      </c>
      <c r="X76" s="12">
        <v>0.90682955774237306</v>
      </c>
      <c r="Y76" s="12">
        <v>4.204700611276535E-2</v>
      </c>
      <c r="Z76" s="12">
        <v>2.0542801707806802E-2</v>
      </c>
      <c r="AA76" s="12">
        <v>9.2630141690549696E-3</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161887.87561975338</v>
      </c>
      <c r="D78" s="29">
        <v>392823.79273701727</v>
      </c>
      <c r="E78" s="29">
        <v>253138.89328900489</v>
      </c>
      <c r="F78" s="29">
        <v>567286.94710513856</v>
      </c>
      <c r="G78" s="29">
        <v>173063.29905866922</v>
      </c>
      <c r="H78" s="29">
        <v>1077090.4853880277</v>
      </c>
      <c r="I78" s="29">
        <v>143675.05688498818</v>
      </c>
      <c r="J78" s="29">
        <v>2630.4952856631744</v>
      </c>
      <c r="K78" s="29">
        <v>153044.83222003657</v>
      </c>
      <c r="L78" s="29">
        <v>154133.90994228769</v>
      </c>
      <c r="M78" s="29">
        <v>204656.37743458373</v>
      </c>
      <c r="N78" s="29">
        <v>215425.08386851667</v>
      </c>
      <c r="O78" s="29">
        <v>83236.900459464465</v>
      </c>
      <c r="P78" s="29">
        <v>26984.625620611761</v>
      </c>
      <c r="Q78" s="29">
        <v>480558.75426519028</v>
      </c>
      <c r="R78" s="29">
        <v>210201.61167865645</v>
      </c>
      <c r="S78" s="29">
        <v>115336.1002560411</v>
      </c>
      <c r="T78" s="29">
        <v>151388.70387350107</v>
      </c>
      <c r="U78" s="29">
        <v>147992.21387664348</v>
      </c>
      <c r="V78" s="29">
        <v>257337.08467317515</v>
      </c>
      <c r="W78" s="29">
        <v>218934.73445460261</v>
      </c>
      <c r="X78" s="29">
        <v>47479.365834828117</v>
      </c>
      <c r="Y78" s="29">
        <v>0.31947885701551293</v>
      </c>
      <c r="Z78" s="29">
        <v>127108.10058188702</v>
      </c>
      <c r="AA78" s="29">
        <v>19065.927552261903</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0.71020899964079998</v>
      </c>
      <c r="E83" s="12">
        <v>4.3178800822188002E-2</v>
      </c>
      <c r="F83" s="12">
        <v>3.3572694104421104E-2</v>
      </c>
      <c r="G83" s="12">
        <v>2.8328357834279998E-2</v>
      </c>
      <c r="H83" s="12">
        <v>3.7729884066055999E-2</v>
      </c>
      <c r="I83" s="12">
        <v>4.8059077517650005E-2</v>
      </c>
      <c r="J83" s="12">
        <v>4.2233451814124995E-2</v>
      </c>
      <c r="K83" s="12">
        <v>5.80571489623267E-2</v>
      </c>
      <c r="L83" s="12">
        <v>6.6633672218555803E-2</v>
      </c>
      <c r="M83" s="12">
        <v>3.6985593168803402E-3</v>
      </c>
      <c r="N83" s="12">
        <v>3.8075501182932202E-2</v>
      </c>
      <c r="O83" s="12">
        <v>1.7394873330712499E-3</v>
      </c>
      <c r="P83" s="12">
        <v>1.1067510890709E-3</v>
      </c>
      <c r="Q83" s="12">
        <v>5.5342350916627502E-2</v>
      </c>
      <c r="R83" s="12">
        <v>9.2195341138439897E-4</v>
      </c>
      <c r="S83" s="12">
        <v>1.6835015655810299E-3</v>
      </c>
      <c r="T83" s="12">
        <v>1.9148354312155998E-4</v>
      </c>
      <c r="U83" s="12">
        <v>5.7117306850012501E-3</v>
      </c>
      <c r="V83" s="12">
        <v>1.3360928403895801E-3</v>
      </c>
      <c r="W83" s="12">
        <v>1.28525239213363E-2</v>
      </c>
      <c r="X83" s="12">
        <v>1.9842193697441498E-2</v>
      </c>
      <c r="Y83" s="12">
        <v>1.8172207453791601E-4</v>
      </c>
      <c r="Z83" s="12">
        <v>3.2296276670782E-4</v>
      </c>
      <c r="AA83" s="12">
        <v>1.07916875336094E-4</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1.8598407708603439</v>
      </c>
      <c r="D85" s="12">
        <v>9.6774876648956593E-2</v>
      </c>
      <c r="E85" s="12">
        <v>9.5176229093995604E-2</v>
      </c>
      <c r="F85" s="12">
        <v>0.10846945857879529</v>
      </c>
      <c r="G85" s="12">
        <v>8.1600019328055592E-2</v>
      </c>
      <c r="H85" s="12">
        <v>8.6712912676808404E-2</v>
      </c>
      <c r="I85" s="12">
        <v>0.10860505698547891</v>
      </c>
      <c r="J85" s="12">
        <v>8.4403142505524401E-2</v>
      </c>
      <c r="K85" s="12">
        <v>9.4416503174862998E-2</v>
      </c>
      <c r="L85" s="12">
        <v>0.33888952908373898</v>
      </c>
      <c r="M85" s="12">
        <v>1.5707659773168601E-2</v>
      </c>
      <c r="N85" s="12">
        <v>3.9514646324791201E-2</v>
      </c>
      <c r="O85" s="12">
        <v>1.5801795948034261</v>
      </c>
      <c r="P85" s="12">
        <v>9.8818920490252402E-3</v>
      </c>
      <c r="Q85" s="12">
        <v>0.40532568965021498</v>
      </c>
      <c r="R85" s="12">
        <v>8.1673758692570007E-3</v>
      </c>
      <c r="S85" s="12">
        <v>1.135361494566774E-2</v>
      </c>
      <c r="T85" s="12">
        <v>8.2423521935545002E-3</v>
      </c>
      <c r="U85" s="12">
        <v>0.40653386843950795</v>
      </c>
      <c r="V85" s="12">
        <v>6.5303527149989989E-3</v>
      </c>
      <c r="W85" s="12">
        <v>6.3321760490371503E-3</v>
      </c>
      <c r="X85" s="12">
        <v>0.86081636070300305</v>
      </c>
      <c r="Y85" s="12">
        <v>1.987860568270289E-3</v>
      </c>
      <c r="Z85" s="12">
        <v>1.69078816441937E-3</v>
      </c>
      <c r="AA85" s="12">
        <v>9.08580942785497E-4</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1128541.3441012618</v>
      </c>
      <c r="D88" s="12">
        <v>2.8338379171498285</v>
      </c>
      <c r="E88" s="12">
        <v>2050.3305395390034</v>
      </c>
      <c r="F88" s="12">
        <v>5066.2608243331015</v>
      </c>
      <c r="G88" s="12">
        <v>206105.37084815645</v>
      </c>
      <c r="H88" s="12">
        <v>312716.633301422</v>
      </c>
      <c r="I88" s="12">
        <v>531837.08981193649</v>
      </c>
      <c r="J88" s="12">
        <v>80035.941664491867</v>
      </c>
      <c r="K88" s="12">
        <v>1260237.2229891659</v>
      </c>
      <c r="L88" s="12">
        <v>6.2026669392212881</v>
      </c>
      <c r="M88" s="12">
        <v>0.30023712355922438</v>
      </c>
      <c r="N88" s="12">
        <v>0.11500461037880942</v>
      </c>
      <c r="O88" s="12">
        <v>3.4934899352618703E-2</v>
      </c>
      <c r="P88" s="12">
        <v>0.15511856350213646</v>
      </c>
      <c r="Q88" s="12">
        <v>0.34251767545055928</v>
      </c>
      <c r="R88" s="12">
        <v>0.17740541464452031</v>
      </c>
      <c r="S88" s="12">
        <v>0.10026341982964269</v>
      </c>
      <c r="T88" s="12">
        <v>0.11042289986340066</v>
      </c>
      <c r="U88" s="12">
        <v>4.8063409576591679E-2</v>
      </c>
      <c r="V88" s="12">
        <v>0.17729613982613754</v>
      </c>
      <c r="W88" s="12">
        <v>5.7577003407760959E-2</v>
      </c>
      <c r="X88" s="12">
        <v>0.10565969673088774</v>
      </c>
      <c r="Y88" s="12">
        <v>0.68859629822151258</v>
      </c>
      <c r="Z88" s="12">
        <v>7121.3696803753119</v>
      </c>
      <c r="AA88" s="12">
        <v>3.3653667056805121E-2</v>
      </c>
    </row>
    <row r="89" spans="1:27">
      <c r="A89" s="11" t="s">
        <v>30</v>
      </c>
      <c r="B89" s="11" t="s">
        <v>9</v>
      </c>
      <c r="C89" s="12">
        <v>2.4449299548112124</v>
      </c>
      <c r="D89" s="12">
        <v>1.2652654322905983</v>
      </c>
      <c r="E89" s="12">
        <v>0.63544630958399229</v>
      </c>
      <c r="F89" s="12">
        <v>0.6347388407808402</v>
      </c>
      <c r="G89" s="12">
        <v>6.1571215773666192E-2</v>
      </c>
      <c r="H89" s="12">
        <v>1.608140132085574E-2</v>
      </c>
      <c r="I89" s="12">
        <v>0.12930682700997237</v>
      </c>
      <c r="J89" s="12">
        <v>0.85922188142721811</v>
      </c>
      <c r="K89" s="12">
        <v>0.12799568803549208</v>
      </c>
      <c r="L89" s="12">
        <v>1.1016593057366708</v>
      </c>
      <c r="M89" s="12">
        <v>2.1677868986580109E-2</v>
      </c>
      <c r="N89" s="12">
        <v>1.0989622013088689</v>
      </c>
      <c r="O89" s="12">
        <v>1.123406726077225E-2</v>
      </c>
      <c r="P89" s="12">
        <v>4.9417176857351711E-2</v>
      </c>
      <c r="Q89" s="12">
        <v>0.38697919695511412</v>
      </c>
      <c r="R89" s="12">
        <v>8.6618435174425801E-2</v>
      </c>
      <c r="S89" s="12">
        <v>0.84361422746744019</v>
      </c>
      <c r="T89" s="12">
        <v>0.4537158929423657</v>
      </c>
      <c r="U89" s="12">
        <v>0.34635864931776206</v>
      </c>
      <c r="V89" s="12">
        <v>4.4126677580613859E-2</v>
      </c>
      <c r="W89" s="12">
        <v>0.4277049912822008</v>
      </c>
      <c r="X89" s="12">
        <v>1.0622552056116932</v>
      </c>
      <c r="Y89" s="12">
        <v>4.4249215211832858E-3</v>
      </c>
      <c r="Z89" s="12">
        <v>2.6357585015162098E-3</v>
      </c>
      <c r="AA89" s="12">
        <v>2.880146518298517E-3</v>
      </c>
    </row>
    <row r="90" spans="1:27">
      <c r="A90" s="11" t="s">
        <v>30</v>
      </c>
      <c r="B90" s="11" t="s">
        <v>102</v>
      </c>
      <c r="C90" s="12">
        <v>4.8945574469351394</v>
      </c>
      <c r="D90" s="12">
        <v>0.764000169086268</v>
      </c>
      <c r="E90" s="12">
        <v>1.024342852029988</v>
      </c>
      <c r="F90" s="12">
        <v>0.94392577491903795</v>
      </c>
      <c r="G90" s="12">
        <v>1.1238832601245499</v>
      </c>
      <c r="H90" s="12">
        <v>1.521726939747225E-2</v>
      </c>
      <c r="I90" s="12">
        <v>1.471928619429224</v>
      </c>
      <c r="J90" s="12">
        <v>2.3848754810299195</v>
      </c>
      <c r="K90" s="12">
        <v>5.5189781891729996</v>
      </c>
      <c r="L90" s="12">
        <v>3.5894421416849198</v>
      </c>
      <c r="M90" s="12">
        <v>8.6061458012933398E-2</v>
      </c>
      <c r="N90" s="12">
        <v>4.53332665001802E-2</v>
      </c>
      <c r="O90" s="12">
        <v>8.7626554894994296E-2</v>
      </c>
      <c r="P90" s="12">
        <v>9.3692780811020698E-2</v>
      </c>
      <c r="Q90" s="12">
        <v>1.856792015711979</v>
      </c>
      <c r="R90" s="12">
        <v>8.9216144886030885E-2</v>
      </c>
      <c r="S90" s="12">
        <v>8.2851840187006795E-2</v>
      </c>
      <c r="T90" s="12">
        <v>6.0877701809236899E-2</v>
      </c>
      <c r="U90" s="12">
        <v>6.8762713887139004E-2</v>
      </c>
      <c r="V90" s="12">
        <v>4.7028913422435897E-2</v>
      </c>
      <c r="W90" s="12">
        <v>0.49921161443341705</v>
      </c>
      <c r="X90" s="12">
        <v>0.91773522073824298</v>
      </c>
      <c r="Y90" s="12">
        <v>2.820037593332372E-2</v>
      </c>
      <c r="Z90" s="12">
        <v>2.9940468442759702E-2</v>
      </c>
      <c r="AA90" s="12">
        <v>0.1287790554260754</v>
      </c>
    </row>
    <row r="91" spans="1:27">
      <c r="A91" s="11" t="s">
        <v>30</v>
      </c>
      <c r="B91" s="11" t="s">
        <v>15</v>
      </c>
      <c r="C91" s="12">
        <v>0</v>
      </c>
      <c r="D91" s="12">
        <v>0</v>
      </c>
      <c r="E91" s="12">
        <v>14.313954803462449</v>
      </c>
      <c r="F91" s="12">
        <v>2.1629451185732029</v>
      </c>
      <c r="G91" s="12">
        <v>2.1131608877118522</v>
      </c>
      <c r="H91" s="12">
        <v>2.2902159197238219</v>
      </c>
      <c r="I91" s="12">
        <v>9.0993066397662403</v>
      </c>
      <c r="J91" s="12">
        <v>11.10686410970116</v>
      </c>
      <c r="K91" s="12">
        <v>68484.558950661551</v>
      </c>
      <c r="L91" s="12">
        <v>281173.6257053336</v>
      </c>
      <c r="M91" s="12">
        <v>0.30204900242465393</v>
      </c>
      <c r="N91" s="12">
        <v>0.44168600804511005</v>
      </c>
      <c r="O91" s="12">
        <v>80454.083199209228</v>
      </c>
      <c r="P91" s="12">
        <v>0.15925304293090908</v>
      </c>
      <c r="Q91" s="12">
        <v>73362.768423793634</v>
      </c>
      <c r="R91" s="12">
        <v>0.1175982408208078</v>
      </c>
      <c r="S91" s="12">
        <v>0.10726211622457481</v>
      </c>
      <c r="T91" s="12">
        <v>4.1669802640120393E-2</v>
      </c>
      <c r="U91" s="12">
        <v>0.1357104249259421</v>
      </c>
      <c r="V91" s="12">
        <v>7.3173792232996498E-2</v>
      </c>
      <c r="W91" s="12">
        <v>7.3861621627646992E-2</v>
      </c>
      <c r="X91" s="12">
        <v>1588.0698052558907</v>
      </c>
      <c r="Y91" s="12">
        <v>1.7727601917838245E-2</v>
      </c>
      <c r="Z91" s="12">
        <v>1.8211326542932518E-2</v>
      </c>
      <c r="AA91" s="12">
        <v>1.9942593786447794E-2</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1128545.6488719876</v>
      </c>
      <c r="D93" s="29">
        <v>4.9060872257301833</v>
      </c>
      <c r="E93" s="29">
        <v>2051.1043408785035</v>
      </c>
      <c r="F93" s="29">
        <v>5067.0376053265663</v>
      </c>
      <c r="G93" s="29">
        <v>206105.5423477494</v>
      </c>
      <c r="H93" s="29">
        <v>312716.77382562007</v>
      </c>
      <c r="I93" s="29">
        <v>531837.37578289793</v>
      </c>
      <c r="J93" s="29">
        <v>80036.927522967613</v>
      </c>
      <c r="K93" s="29">
        <v>1260237.503458506</v>
      </c>
      <c r="L93" s="29">
        <v>7.7098494462602538</v>
      </c>
      <c r="M93" s="29">
        <v>0.34132121163585338</v>
      </c>
      <c r="N93" s="29">
        <v>1.2915569591954017</v>
      </c>
      <c r="O93" s="29">
        <v>1.6280880487498881</v>
      </c>
      <c r="P93" s="29">
        <v>0.21552438349758429</v>
      </c>
      <c r="Q93" s="29">
        <v>1.1901649129725158</v>
      </c>
      <c r="R93" s="29">
        <v>0.27311317909958754</v>
      </c>
      <c r="S93" s="29">
        <v>0.95691476380833163</v>
      </c>
      <c r="T93" s="29">
        <v>0.5725726285424424</v>
      </c>
      <c r="U93" s="29">
        <v>0.80666765801886298</v>
      </c>
      <c r="V93" s="29">
        <v>0.22928926296213997</v>
      </c>
      <c r="W93" s="29">
        <v>0.50446669466033522</v>
      </c>
      <c r="X93" s="29">
        <v>2.0485734567430254</v>
      </c>
      <c r="Y93" s="29">
        <v>0.69519080238550401</v>
      </c>
      <c r="Z93" s="29">
        <v>7121.3743298847439</v>
      </c>
      <c r="AA93" s="29">
        <v>3.7550311393225226E-2</v>
      </c>
    </row>
  </sheetData>
  <sheetProtection algorithmName="SHA-512" hashValue="Vz9aKAtsfcsfzvL0d8V1XHGgi2h+01BzCeHkOSO81XJprEqYvAVa7s5DVyN/NPoKqOwD9bA0nJajuoWg5HDyKg==" saltValue="rKaIoZBpJE41s90zKFdVxA=="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7" tint="0.39997558519241921"/>
  </sheetPr>
  <dimension ref="A1:AA95"/>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138</v>
      </c>
      <c r="B1" s="8"/>
      <c r="C1" s="8"/>
      <c r="D1" s="8"/>
      <c r="E1" s="8"/>
      <c r="F1" s="8"/>
      <c r="G1" s="8"/>
      <c r="H1" s="8"/>
      <c r="I1" s="8"/>
      <c r="J1" s="8"/>
      <c r="K1" s="8"/>
      <c r="L1" s="8"/>
      <c r="M1" s="8"/>
      <c r="N1" s="8"/>
      <c r="O1" s="8"/>
      <c r="P1" s="8"/>
      <c r="Q1" s="8"/>
      <c r="R1" s="8"/>
      <c r="S1" s="8"/>
      <c r="T1" s="8"/>
      <c r="U1" s="8"/>
      <c r="V1" s="8"/>
      <c r="W1" s="8"/>
      <c r="X1" s="8"/>
      <c r="Y1" s="8"/>
      <c r="Z1" s="8"/>
      <c r="AA1" s="8"/>
    </row>
    <row r="2" spans="1:27">
      <c r="A2" s="10" t="s">
        <v>21</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107948.62332418337</v>
      </c>
      <c r="F6" s="12">
        <v>7122.2932018138281</v>
      </c>
      <c r="G6" s="12">
        <v>10749.136510736656</v>
      </c>
      <c r="H6" s="12">
        <v>13127.586023478791</v>
      </c>
      <c r="I6" s="12">
        <v>55509.118268531922</v>
      </c>
      <c r="J6" s="12">
        <v>6363.8862866516811</v>
      </c>
      <c r="K6" s="12">
        <v>29450.931733361216</v>
      </c>
      <c r="L6" s="12">
        <v>27967.337186559551</v>
      </c>
      <c r="M6" s="12">
        <v>6.0452921806440738E-4</v>
      </c>
      <c r="N6" s="12">
        <v>7.5067075178613905E-3</v>
      </c>
      <c r="O6" s="12">
        <v>23281.265156525304</v>
      </c>
      <c r="P6" s="12">
        <v>611.66123553850446</v>
      </c>
      <c r="Q6" s="12">
        <v>1.7279741611325505E-4</v>
      </c>
      <c r="R6" s="12">
        <v>25244.028059541277</v>
      </c>
      <c r="S6" s="12">
        <v>1.3479748014295797E-2</v>
      </c>
      <c r="T6" s="12">
        <v>21864.346972369891</v>
      </c>
      <c r="U6" s="12">
        <v>1.9634233865996185E-2</v>
      </c>
      <c r="V6" s="12">
        <v>2.1718434583701128E-4</v>
      </c>
      <c r="W6" s="12">
        <v>7.1634092897259315E-5</v>
      </c>
      <c r="X6" s="12">
        <v>0.17647198752414661</v>
      </c>
      <c r="Y6" s="12">
        <v>4.8689740006330553E-5</v>
      </c>
      <c r="Z6" s="12">
        <v>2.3690850668273128E-4</v>
      </c>
      <c r="AA6" s="12">
        <v>1.8504315327529528E-2</v>
      </c>
    </row>
    <row r="7" spans="1:27">
      <c r="A7" s="11" t="s">
        <v>18</v>
      </c>
      <c r="B7" s="11" t="s">
        <v>11</v>
      </c>
      <c r="C7" s="12">
        <v>0</v>
      </c>
      <c r="D7" s="12">
        <v>0</v>
      </c>
      <c r="E7" s="12">
        <v>43196.097297050161</v>
      </c>
      <c r="F7" s="12">
        <v>6.1090560958918724E-2</v>
      </c>
      <c r="G7" s="12">
        <v>48979.272719427929</v>
      </c>
      <c r="H7" s="12">
        <v>37185.404365437382</v>
      </c>
      <c r="I7" s="12">
        <v>35272.571558049029</v>
      </c>
      <c r="J7" s="12">
        <v>8157.4616952493907</v>
      </c>
      <c r="K7" s="12">
        <v>74234.027436794175</v>
      </c>
      <c r="L7" s="12">
        <v>6.7511140150700705E-4</v>
      </c>
      <c r="M7" s="12">
        <v>2.9804393640285381E-4</v>
      </c>
      <c r="N7" s="12">
        <v>1.0628534426364899E-4</v>
      </c>
      <c r="O7" s="12">
        <v>7.0236540311127598E-3</v>
      </c>
      <c r="P7" s="12">
        <v>4.4745903026552993E-2</v>
      </c>
      <c r="Q7" s="12">
        <v>4.9192306010982747E-5</v>
      </c>
      <c r="R7" s="12">
        <v>6.9775876912602522E-2</v>
      </c>
      <c r="S7" s="12">
        <v>6.1750016756321037E-4</v>
      </c>
      <c r="T7" s="12">
        <v>1.8065256826880649E-3</v>
      </c>
      <c r="U7" s="12">
        <v>9.606243040958134E-4</v>
      </c>
      <c r="V7" s="12">
        <v>1.6597869435680532E-3</v>
      </c>
      <c r="W7" s="12">
        <v>1.4631364417114272E-5</v>
      </c>
      <c r="X7" s="12">
        <v>3.2100589730921199E-3</v>
      </c>
      <c r="Y7" s="12">
        <v>3.2149482011310541E-3</v>
      </c>
      <c r="Z7" s="12">
        <v>1.9899254494392519E-6</v>
      </c>
      <c r="AA7" s="12">
        <v>0</v>
      </c>
    </row>
    <row r="8" spans="1:27">
      <c r="A8" s="11" t="s">
        <v>18</v>
      </c>
      <c r="B8" s="11" t="s">
        <v>8</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5" t="s">
        <v>98</v>
      </c>
      <c r="B18" s="35"/>
      <c r="C18" s="29">
        <v>0</v>
      </c>
      <c r="D18" s="29">
        <v>0</v>
      </c>
      <c r="E18" s="29">
        <v>151144.72062123351</v>
      </c>
      <c r="F18" s="29">
        <v>7122.3542923747873</v>
      </c>
      <c r="G18" s="29">
        <v>59728.409230164587</v>
      </c>
      <c r="H18" s="29">
        <v>50312.990388916172</v>
      </c>
      <c r="I18" s="29">
        <v>90781.689826580958</v>
      </c>
      <c r="J18" s="29">
        <v>14521.347981901072</v>
      </c>
      <c r="K18" s="29">
        <v>103684.95917015539</v>
      </c>
      <c r="L18" s="29">
        <v>27967.337861670952</v>
      </c>
      <c r="M18" s="29">
        <v>9.0257315446726119E-4</v>
      </c>
      <c r="N18" s="29">
        <v>7.6129928621250396E-3</v>
      </c>
      <c r="O18" s="29">
        <v>23281.272180179334</v>
      </c>
      <c r="P18" s="29">
        <v>611.70598144153098</v>
      </c>
      <c r="Q18" s="29">
        <v>2.2198972212423781E-4</v>
      </c>
      <c r="R18" s="29">
        <v>25244.09783541819</v>
      </c>
      <c r="S18" s="29">
        <v>1.4097248181859007E-2</v>
      </c>
      <c r="T18" s="29">
        <v>21864.348778895572</v>
      </c>
      <c r="U18" s="29">
        <v>2.0594858170092E-2</v>
      </c>
      <c r="V18" s="29">
        <v>1.8769712894050644E-3</v>
      </c>
      <c r="W18" s="29">
        <v>8.6265457314373587E-5</v>
      </c>
      <c r="X18" s="29">
        <v>0.17968204649723873</v>
      </c>
      <c r="Y18" s="29">
        <v>3.2636379411373848E-3</v>
      </c>
      <c r="Z18" s="29">
        <v>2.3889843213217054E-4</v>
      </c>
      <c r="AA18" s="29">
        <v>1.8504315327529528E-2</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763.34732022925277</v>
      </c>
      <c r="F21" s="12">
        <v>0.70788118171620473</v>
      </c>
      <c r="G21" s="12">
        <v>8174.3411160403748</v>
      </c>
      <c r="H21" s="12">
        <v>13127.585680611521</v>
      </c>
      <c r="I21" s="12">
        <v>11596.48042569175</v>
      </c>
      <c r="J21" s="12">
        <v>4.3743899090669794E-2</v>
      </c>
      <c r="K21" s="12">
        <v>458.37071443676547</v>
      </c>
      <c r="L21" s="12">
        <v>480.34650629322817</v>
      </c>
      <c r="M21" s="12">
        <v>1.0991209632225191E-5</v>
      </c>
      <c r="N21" s="12">
        <v>1.3694235729741399E-5</v>
      </c>
      <c r="O21" s="12">
        <v>1.7965355084966782E-2</v>
      </c>
      <c r="P21" s="12">
        <v>8.6960237605243716E-5</v>
      </c>
      <c r="Q21" s="12">
        <v>4.3033112520367804E-6</v>
      </c>
      <c r="R21" s="12">
        <v>4533.8898467487834</v>
      </c>
      <c r="S21" s="12">
        <v>1.3071090463119122E-2</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0</v>
      </c>
      <c r="D33" s="29">
        <v>0</v>
      </c>
      <c r="E33" s="29">
        <v>763.34732022925277</v>
      </c>
      <c r="F33" s="29">
        <v>0.70788118171620473</v>
      </c>
      <c r="G33" s="29">
        <v>8174.3411160403748</v>
      </c>
      <c r="H33" s="29">
        <v>13127.585680611521</v>
      </c>
      <c r="I33" s="29">
        <v>11596.48042569175</v>
      </c>
      <c r="J33" s="29">
        <v>4.3743899090669794E-2</v>
      </c>
      <c r="K33" s="29">
        <v>458.37071443676547</v>
      </c>
      <c r="L33" s="29">
        <v>480.34650629322817</v>
      </c>
      <c r="M33" s="29">
        <v>1.0991209632225191E-5</v>
      </c>
      <c r="N33" s="29">
        <v>1.3694235729741399E-5</v>
      </c>
      <c r="O33" s="29">
        <v>1.7965355084966782E-2</v>
      </c>
      <c r="P33" s="29">
        <v>8.6960237605243716E-5</v>
      </c>
      <c r="Q33" s="29">
        <v>4.3033112520367804E-6</v>
      </c>
      <c r="R33" s="29">
        <v>4533.8898467487834</v>
      </c>
      <c r="S33" s="29">
        <v>1.3071090463119122E-2</v>
      </c>
      <c r="T33" s="29">
        <v>0</v>
      </c>
      <c r="U33" s="29">
        <v>0</v>
      </c>
      <c r="V33" s="29">
        <v>0</v>
      </c>
      <c r="W33" s="29">
        <v>0</v>
      </c>
      <c r="X33" s="29">
        <v>0</v>
      </c>
      <c r="Y33" s="29">
        <v>0</v>
      </c>
      <c r="Z33" s="29">
        <v>0</v>
      </c>
      <c r="AA33" s="29">
        <v>0</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107185.27600395412</v>
      </c>
      <c r="F36" s="12">
        <v>7121.5853206321117</v>
      </c>
      <c r="G36" s="12">
        <v>2574.7953946962816</v>
      </c>
      <c r="H36" s="12">
        <v>3.4286726911743088E-4</v>
      </c>
      <c r="I36" s="12">
        <v>43912.637842840173</v>
      </c>
      <c r="J36" s="12">
        <v>6363.8425427525908</v>
      </c>
      <c r="K36" s="12">
        <v>28992.561018924451</v>
      </c>
      <c r="L36" s="12">
        <v>27486.990680266324</v>
      </c>
      <c r="M36" s="12">
        <v>5.9353800843218215E-4</v>
      </c>
      <c r="N36" s="12">
        <v>7.4930132821316494E-3</v>
      </c>
      <c r="O36" s="12">
        <v>23281.24719117022</v>
      </c>
      <c r="P36" s="12">
        <v>611.66114857826688</v>
      </c>
      <c r="Q36" s="12">
        <v>1.6849410486121828E-4</v>
      </c>
      <c r="R36" s="12">
        <v>20710.138212792495</v>
      </c>
      <c r="S36" s="12">
        <v>4.086575511766759E-4</v>
      </c>
      <c r="T36" s="12">
        <v>21864.346972369891</v>
      </c>
      <c r="U36" s="12">
        <v>1.9634233865996185E-2</v>
      </c>
      <c r="V36" s="12">
        <v>2.1718434583701128E-4</v>
      </c>
      <c r="W36" s="12">
        <v>7.1634092897259315E-5</v>
      </c>
      <c r="X36" s="12">
        <v>0.17647198752414661</v>
      </c>
      <c r="Y36" s="12">
        <v>4.8689740006330553E-5</v>
      </c>
      <c r="Z36" s="12">
        <v>2.3690850668273128E-4</v>
      </c>
      <c r="AA36" s="12">
        <v>1.8504315327529528E-2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0</v>
      </c>
      <c r="D48" s="29">
        <v>0</v>
      </c>
      <c r="E48" s="29">
        <v>107185.27600395412</v>
      </c>
      <c r="F48" s="29">
        <v>7121.5853206321117</v>
      </c>
      <c r="G48" s="29">
        <v>2574.7953946962816</v>
      </c>
      <c r="H48" s="29">
        <v>3.4286726911743088E-4</v>
      </c>
      <c r="I48" s="29">
        <v>43912.637842840173</v>
      </c>
      <c r="J48" s="29">
        <v>6363.8425427525908</v>
      </c>
      <c r="K48" s="29">
        <v>28992.561018924451</v>
      </c>
      <c r="L48" s="29">
        <v>27486.990680266324</v>
      </c>
      <c r="M48" s="29">
        <v>5.9353800843218215E-4</v>
      </c>
      <c r="N48" s="29">
        <v>7.4930132821316494E-3</v>
      </c>
      <c r="O48" s="29">
        <v>23281.24719117022</v>
      </c>
      <c r="P48" s="29">
        <v>611.66114857826688</v>
      </c>
      <c r="Q48" s="29">
        <v>1.6849410486121828E-4</v>
      </c>
      <c r="R48" s="29">
        <v>20710.138212792495</v>
      </c>
      <c r="S48" s="29">
        <v>4.086575511766759E-4</v>
      </c>
      <c r="T48" s="29">
        <v>21864.346972369891</v>
      </c>
      <c r="U48" s="29">
        <v>1.9634233865996185E-2</v>
      </c>
      <c r="V48" s="29">
        <v>2.1718434583701128E-4</v>
      </c>
      <c r="W48" s="29">
        <v>7.1634092897259315E-5</v>
      </c>
      <c r="X48" s="29">
        <v>0.17647198752414661</v>
      </c>
      <c r="Y48" s="29">
        <v>4.8689740006330553E-5</v>
      </c>
      <c r="Z48" s="29">
        <v>2.3690850668273128E-4</v>
      </c>
      <c r="AA48" s="29">
        <v>1.8504315327529528E-2</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43196.097297050161</v>
      </c>
      <c r="F52" s="12">
        <v>6.1090560958918724E-2</v>
      </c>
      <c r="G52" s="12">
        <v>48979.272719427929</v>
      </c>
      <c r="H52" s="12">
        <v>37185.404365437382</v>
      </c>
      <c r="I52" s="12">
        <v>35272.571558049029</v>
      </c>
      <c r="J52" s="12">
        <v>8157.4616952493907</v>
      </c>
      <c r="K52" s="12">
        <v>74234.027436794175</v>
      </c>
      <c r="L52" s="12">
        <v>6.7511140150700705E-4</v>
      </c>
      <c r="M52" s="12">
        <v>2.9804393640285381E-4</v>
      </c>
      <c r="N52" s="12">
        <v>1.0628534426364899E-4</v>
      </c>
      <c r="O52" s="12">
        <v>7.0236540311127598E-3</v>
      </c>
      <c r="P52" s="12">
        <v>4.4745903026552993E-2</v>
      </c>
      <c r="Q52" s="12">
        <v>4.9192306010982747E-5</v>
      </c>
      <c r="R52" s="12">
        <v>6.9775876912602522E-2</v>
      </c>
      <c r="S52" s="12">
        <v>6.1750016756321037E-4</v>
      </c>
      <c r="T52" s="12">
        <v>1.8065256826880649E-3</v>
      </c>
      <c r="U52" s="12">
        <v>9.606243040958134E-4</v>
      </c>
      <c r="V52" s="12">
        <v>1.6597869435680532E-3</v>
      </c>
      <c r="W52" s="12">
        <v>1.4631364417114272E-5</v>
      </c>
      <c r="X52" s="12">
        <v>3.2100589730921199E-3</v>
      </c>
      <c r="Y52" s="12">
        <v>3.2149482011310541E-3</v>
      </c>
      <c r="Z52" s="12">
        <v>1.9899254494392519E-6</v>
      </c>
      <c r="AA52" s="12">
        <v>0</v>
      </c>
    </row>
    <row r="53" spans="1:27">
      <c r="A53" s="11" t="s">
        <v>28</v>
      </c>
      <c r="B53" s="11" t="s">
        <v>8</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0</v>
      </c>
      <c r="D63" s="29">
        <v>0</v>
      </c>
      <c r="E63" s="29">
        <v>43196.097297050161</v>
      </c>
      <c r="F63" s="29">
        <v>6.1090560958918724E-2</v>
      </c>
      <c r="G63" s="29">
        <v>48979.272719427929</v>
      </c>
      <c r="H63" s="29">
        <v>37185.404365437382</v>
      </c>
      <c r="I63" s="29">
        <v>35272.571558049029</v>
      </c>
      <c r="J63" s="29">
        <v>8157.4616952493907</v>
      </c>
      <c r="K63" s="29">
        <v>74234.027436794175</v>
      </c>
      <c r="L63" s="29">
        <v>6.7511140150700705E-4</v>
      </c>
      <c r="M63" s="29">
        <v>2.9804393640285381E-4</v>
      </c>
      <c r="N63" s="29">
        <v>1.0628534426364899E-4</v>
      </c>
      <c r="O63" s="29">
        <v>7.0236540311127598E-3</v>
      </c>
      <c r="P63" s="29">
        <v>4.4745903026552993E-2</v>
      </c>
      <c r="Q63" s="29">
        <v>4.9192306010982747E-5</v>
      </c>
      <c r="R63" s="29">
        <v>6.9775876912602522E-2</v>
      </c>
      <c r="S63" s="29">
        <v>6.1750016756321037E-4</v>
      </c>
      <c r="T63" s="29">
        <v>1.8065256826880649E-3</v>
      </c>
      <c r="U63" s="29">
        <v>9.606243040958134E-4</v>
      </c>
      <c r="V63" s="29">
        <v>1.6597869435680532E-3</v>
      </c>
      <c r="W63" s="29">
        <v>1.4631364417114272E-5</v>
      </c>
      <c r="X63" s="29">
        <v>3.2100589730921199E-3</v>
      </c>
      <c r="Y63" s="29">
        <v>3.2149482011310541E-3</v>
      </c>
      <c r="Z63" s="29">
        <v>1.9899254494392519E-6</v>
      </c>
      <c r="AA63" s="29">
        <v>0</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row>
    <row r="95" spans="1:27" collapsed="1"/>
  </sheetData>
  <sheetProtection algorithmName="SHA-512" hashValue="zAD1u6k0MzrKszqtw4CX+HuwONYOznzvW59hIoNjvpXNiejD9opdVf1PfqkVIQ/Yh5iXK24AjG4KhX7/sddYjQ==" saltValue="VNCGCf4aZjOhQnknxdFH2A=="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7" tint="0.39997558519241921"/>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139</v>
      </c>
      <c r="B1" s="8"/>
      <c r="C1" s="8"/>
      <c r="D1" s="8"/>
      <c r="E1" s="8"/>
      <c r="F1" s="8"/>
      <c r="G1" s="8"/>
      <c r="H1" s="8"/>
      <c r="I1" s="8"/>
      <c r="J1" s="8"/>
      <c r="K1" s="8"/>
      <c r="L1" s="8"/>
      <c r="M1" s="8"/>
      <c r="N1" s="8"/>
      <c r="O1" s="8"/>
      <c r="P1" s="8"/>
      <c r="Q1" s="8"/>
      <c r="R1" s="8"/>
      <c r="S1" s="8"/>
      <c r="T1" s="8"/>
      <c r="U1" s="8"/>
      <c r="V1" s="8"/>
      <c r="W1" s="8"/>
      <c r="X1" s="8"/>
      <c r="Y1" s="8"/>
      <c r="Z1" s="8"/>
      <c r="AA1" s="8"/>
    </row>
    <row r="2" spans="1:27">
      <c r="A2" s="10" t="s">
        <v>83</v>
      </c>
      <c r="B2" s="7" t="s">
        <v>117</v>
      </c>
    </row>
    <row r="3" spans="1:27">
      <c r="B3" s="7"/>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16</v>
      </c>
      <c r="C6" s="12">
        <v>0.34129459299163722</v>
      </c>
      <c r="D6" s="12">
        <v>6.3292364588309682E-2</v>
      </c>
      <c r="E6" s="12">
        <v>0.2890120264855458</v>
      </c>
      <c r="F6" s="12">
        <v>8.0853280069059522E-2</v>
      </c>
      <c r="G6" s="12">
        <v>2.2176912985847407E-2</v>
      </c>
      <c r="H6" s="12">
        <v>9.5610148335844164E-2</v>
      </c>
      <c r="I6" s="12">
        <v>0.30775749177285017</v>
      </c>
      <c r="J6" s="12">
        <v>0.30852333241163526</v>
      </c>
      <c r="K6" s="12">
        <v>0.17234725661596381</v>
      </c>
      <c r="L6" s="12">
        <v>87939.885692756987</v>
      </c>
      <c r="M6" s="12">
        <v>67117.124747992028</v>
      </c>
      <c r="N6" s="12">
        <v>2.410018017132937E-2</v>
      </c>
      <c r="O6" s="12">
        <v>1.5172851779852921E-2</v>
      </c>
      <c r="P6" s="12">
        <v>3.2378409218221167E-2</v>
      </c>
      <c r="Q6" s="12">
        <v>0.20992542939864001</v>
      </c>
      <c r="R6" s="12">
        <v>14923.343741187724</v>
      </c>
      <c r="S6" s="12">
        <v>4.774757844291088E-2</v>
      </c>
      <c r="T6" s="12">
        <v>5.2465250801420157E-2</v>
      </c>
      <c r="U6" s="12">
        <v>8.6504326758171143E-2</v>
      </c>
      <c r="V6" s="12">
        <v>29025.471366258513</v>
      </c>
      <c r="W6" s="12">
        <v>11218.615710994914</v>
      </c>
      <c r="X6" s="12">
        <v>195.63815185567265</v>
      </c>
      <c r="Y6" s="12">
        <v>18459.519262346272</v>
      </c>
      <c r="Z6" s="12">
        <v>34808.082587229306</v>
      </c>
      <c r="AA6" s="12">
        <v>138.53773540085979</v>
      </c>
    </row>
    <row r="7" spans="1:27">
      <c r="A7" s="11" t="s">
        <v>27</v>
      </c>
      <c r="B7" s="11" t="s">
        <v>16</v>
      </c>
      <c r="C7" s="12">
        <v>998.32388404360302</v>
      </c>
      <c r="D7" s="12">
        <v>6.5381831446694161</v>
      </c>
      <c r="E7" s="12">
        <v>488.84383036552248</v>
      </c>
      <c r="F7" s="12">
        <v>17353.824483011365</v>
      </c>
      <c r="G7" s="12">
        <v>89207.382980980037</v>
      </c>
      <c r="H7" s="12">
        <v>411235.55863139126</v>
      </c>
      <c r="I7" s="12">
        <v>22969.404026153694</v>
      </c>
      <c r="J7" s="12">
        <v>101982.25122765476</v>
      </c>
      <c r="K7" s="12">
        <v>37251.538503226016</v>
      </c>
      <c r="L7" s="12">
        <v>78111.454054919814</v>
      </c>
      <c r="M7" s="12">
        <v>82217.696550898792</v>
      </c>
      <c r="N7" s="12">
        <v>17540.07778973172</v>
      </c>
      <c r="O7" s="12">
        <v>9.5650000421465931E-2</v>
      </c>
      <c r="P7" s="12">
        <v>131836.05828355718</v>
      </c>
      <c r="Q7" s="12">
        <v>715963.23479461321</v>
      </c>
      <c r="R7" s="12">
        <v>49758.043148745797</v>
      </c>
      <c r="S7" s="12">
        <v>134950.02515270776</v>
      </c>
      <c r="T7" s="12">
        <v>131671.73528351748</v>
      </c>
      <c r="U7" s="12">
        <v>98835.467723668669</v>
      </c>
      <c r="V7" s="12">
        <v>231995.14865755499</v>
      </c>
      <c r="W7" s="12">
        <v>57176.678098105287</v>
      </c>
      <c r="X7" s="12">
        <v>1.3941264130209657E-2</v>
      </c>
      <c r="Y7" s="12">
        <v>5714.1403977098671</v>
      </c>
      <c r="Z7" s="12">
        <v>106957.77653431498</v>
      </c>
      <c r="AA7" s="12">
        <v>6360.2664311322851</v>
      </c>
    </row>
    <row r="8" spans="1:27">
      <c r="A8" s="11" t="s">
        <v>28</v>
      </c>
      <c r="B8" s="11" t="s">
        <v>16</v>
      </c>
      <c r="C8" s="12">
        <v>0.11690340235388839</v>
      </c>
      <c r="D8" s="12">
        <v>9.9884846801897211E-3</v>
      </c>
      <c r="E8" s="12">
        <v>4.5596821468172413E-2</v>
      </c>
      <c r="F8" s="12">
        <v>4.2826713521937988E-2</v>
      </c>
      <c r="G8" s="12">
        <v>0.12613444056514098</v>
      </c>
      <c r="H8" s="12">
        <v>7.9620263529162391E-2</v>
      </c>
      <c r="I8" s="12">
        <v>5.5727027875150964E-2</v>
      </c>
      <c r="J8" s="12">
        <v>5.1740910172663433E-2</v>
      </c>
      <c r="K8" s="12">
        <v>43485.195607954782</v>
      </c>
      <c r="L8" s="12">
        <v>1.2956308230066074E-2</v>
      </c>
      <c r="M8" s="12">
        <v>261579.11180225667</v>
      </c>
      <c r="N8" s="12">
        <v>7.484051212746856E-3</v>
      </c>
      <c r="O8" s="12">
        <v>1.3463087166455839E-2</v>
      </c>
      <c r="P8" s="12">
        <v>7380.3162266523505</v>
      </c>
      <c r="Q8" s="12">
        <v>2.1148933756905436E-2</v>
      </c>
      <c r="R8" s="12">
        <v>3.1985016699008391E-2</v>
      </c>
      <c r="S8" s="12">
        <v>2.5672170093713021E-2</v>
      </c>
      <c r="T8" s="12">
        <v>1.3002846782381899E-2</v>
      </c>
      <c r="U8" s="12">
        <v>0.37527143812801655</v>
      </c>
      <c r="V8" s="12">
        <v>99.576925752267513</v>
      </c>
      <c r="W8" s="12">
        <v>2.0599880452684582E-2</v>
      </c>
      <c r="X8" s="12">
        <v>8.6420500355295707E-3</v>
      </c>
      <c r="Y8" s="12">
        <v>8543.6808792132433</v>
      </c>
      <c r="Z8" s="12">
        <v>8127.2031002891908</v>
      </c>
      <c r="AA8" s="12">
        <v>66.298877020145241</v>
      </c>
    </row>
    <row r="9" spans="1:27">
      <c r="A9" s="11" t="s">
        <v>29</v>
      </c>
      <c r="B9" s="11" t="s">
        <v>16</v>
      </c>
      <c r="C9" s="12">
        <v>814.19547610926577</v>
      </c>
      <c r="D9" s="12">
        <v>10204.967907966362</v>
      </c>
      <c r="E9" s="12">
        <v>9265.6231277219267</v>
      </c>
      <c r="F9" s="12">
        <v>10682.573719953067</v>
      </c>
      <c r="G9" s="12">
        <v>5017.3156089462254</v>
      </c>
      <c r="H9" s="12">
        <v>317.55569219250947</v>
      </c>
      <c r="I9" s="12">
        <v>8.796978492320747</v>
      </c>
      <c r="J9" s="12">
        <v>3.5974929465827596</v>
      </c>
      <c r="K9" s="12">
        <v>6045.9904305932214</v>
      </c>
      <c r="L9" s="12">
        <v>2.6668699005431677</v>
      </c>
      <c r="M9" s="12">
        <v>5106.1350309693235</v>
      </c>
      <c r="N9" s="12">
        <v>0.2941753146224636</v>
      </c>
      <c r="O9" s="12">
        <v>5.2645908891531015</v>
      </c>
      <c r="P9" s="12">
        <v>0.10529548600139002</v>
      </c>
      <c r="Q9" s="12">
        <v>42611.86197386308</v>
      </c>
      <c r="R9" s="12">
        <v>4115.1428065332912</v>
      </c>
      <c r="S9" s="12">
        <v>8599.2029271818155</v>
      </c>
      <c r="T9" s="12">
        <v>14070.617193770691</v>
      </c>
      <c r="U9" s="12">
        <v>11009.667425999656</v>
      </c>
      <c r="V9" s="12">
        <v>8959.4359054024335</v>
      </c>
      <c r="W9" s="12">
        <v>5743.3449258320934</v>
      </c>
      <c r="X9" s="12">
        <v>4453.1507002688795</v>
      </c>
      <c r="Y9" s="12">
        <v>704.9824058134833</v>
      </c>
      <c r="Z9" s="12">
        <v>33661.082119459541</v>
      </c>
      <c r="AA9" s="12">
        <v>3641.7155436167186</v>
      </c>
    </row>
    <row r="10" spans="1:27">
      <c r="A10" s="11" t="s">
        <v>30</v>
      </c>
      <c r="B10" s="11" t="s">
        <v>16</v>
      </c>
      <c r="C10" s="12">
        <v>0.16067078633090068</v>
      </c>
      <c r="D10" s="12">
        <v>3.0110952702512458E-2</v>
      </c>
      <c r="E10" s="12">
        <v>4.1517057583186127E-2</v>
      </c>
      <c r="F10" s="12">
        <v>1.442352823767418E-2</v>
      </c>
      <c r="G10" s="12">
        <v>0.14246720067740895</v>
      </c>
      <c r="H10" s="12">
        <v>3.0955740898074548E-2</v>
      </c>
      <c r="I10" s="12">
        <v>2.0277402550609887E-2</v>
      </c>
      <c r="J10" s="12">
        <v>6.5289652578288615E-2</v>
      </c>
      <c r="K10" s="12">
        <v>2.362369985475889E-2</v>
      </c>
      <c r="L10" s="12">
        <v>6.848988131539907E-2</v>
      </c>
      <c r="M10" s="12">
        <v>2.3499011155217679E-2</v>
      </c>
      <c r="N10" s="12">
        <v>1.0801204232686169E-2</v>
      </c>
      <c r="O10" s="12">
        <v>8.7088991231072197E-3</v>
      </c>
      <c r="P10" s="12">
        <v>1.1745081076492919E-2</v>
      </c>
      <c r="Q10" s="12">
        <v>1.17587318664481E-2</v>
      </c>
      <c r="R10" s="12">
        <v>1.034976217041482E-2</v>
      </c>
      <c r="S10" s="12">
        <v>8.709553789365429E-3</v>
      </c>
      <c r="T10" s="12">
        <v>8.0530274753853794E-3</v>
      </c>
      <c r="U10" s="12">
        <v>8.8811519415092008E-3</v>
      </c>
      <c r="V10" s="12">
        <v>2.1440216764496599E-2</v>
      </c>
      <c r="W10" s="12">
        <v>7.6633435130883595E-3</v>
      </c>
      <c r="X10" s="12">
        <v>5.752372400987779E-3</v>
      </c>
      <c r="Y10" s="12">
        <v>1.7026883680264022E-2</v>
      </c>
      <c r="Z10" s="12">
        <v>4.5645695887591006E-3</v>
      </c>
      <c r="AA10" s="12">
        <v>2.6689820922786798E-3</v>
      </c>
    </row>
    <row r="11" spans="1:27">
      <c r="A11" s="25" t="s">
        <v>18</v>
      </c>
      <c r="B11" s="25" t="s">
        <v>101</v>
      </c>
      <c r="C11" s="29">
        <v>1813.1382289345452</v>
      </c>
      <c r="D11" s="29">
        <v>10211.609482913003</v>
      </c>
      <c r="E11" s="29">
        <v>9754.8430839929861</v>
      </c>
      <c r="F11" s="29">
        <v>28036.536306486261</v>
      </c>
      <c r="G11" s="29">
        <v>94224.989368480499</v>
      </c>
      <c r="H11" s="29">
        <v>411553.32050973654</v>
      </c>
      <c r="I11" s="29">
        <v>22978.584766568216</v>
      </c>
      <c r="J11" s="29">
        <v>101986.27427449651</v>
      </c>
      <c r="K11" s="29">
        <v>86782.920512730503</v>
      </c>
      <c r="L11" s="29">
        <v>166054.08806376689</v>
      </c>
      <c r="M11" s="29">
        <v>416020.09163112799</v>
      </c>
      <c r="N11" s="29">
        <v>17540.414350481959</v>
      </c>
      <c r="O11" s="29">
        <v>5.3975857276439836</v>
      </c>
      <c r="P11" s="29">
        <v>139216.52392918585</v>
      </c>
      <c r="Q11" s="29">
        <v>758575.33960157144</v>
      </c>
      <c r="R11" s="29">
        <v>68796.572031245683</v>
      </c>
      <c r="S11" s="29">
        <v>143549.31020919193</v>
      </c>
      <c r="T11" s="29">
        <v>145742.42599841321</v>
      </c>
      <c r="U11" s="29">
        <v>109845.60580658514</v>
      </c>
      <c r="V11" s="29">
        <v>270079.65429518494</v>
      </c>
      <c r="W11" s="29">
        <v>74138.666998156259</v>
      </c>
      <c r="X11" s="29">
        <v>4648.8171878111189</v>
      </c>
      <c r="Y11" s="29">
        <v>33422.339971966547</v>
      </c>
      <c r="Z11" s="29">
        <v>183554.14890586262</v>
      </c>
      <c r="AA11" s="29">
        <v>10206.8212561521</v>
      </c>
    </row>
  </sheetData>
  <sheetProtection algorithmName="SHA-512" hashValue="GNZNHDzUHngNlhxTTXJfZr5AvSzHSt88PMOoS1/Y39xsdC4d7FRDquEN9RbFCinU2TPjNDHmocjKnUfSdQh/Kg==" saltValue="gUdUWGjYJh/Wp3cW3aEdYA==" spinCount="10000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7" tint="0.39997558519241921"/>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140</v>
      </c>
      <c r="B1" s="8"/>
      <c r="C1" s="8"/>
      <c r="D1" s="8"/>
      <c r="E1" s="8"/>
      <c r="F1" s="8"/>
      <c r="G1" s="8"/>
      <c r="H1" s="8"/>
      <c r="I1" s="8"/>
      <c r="J1" s="8"/>
      <c r="K1" s="8"/>
      <c r="L1" s="8"/>
      <c r="M1" s="8"/>
      <c r="N1" s="8"/>
      <c r="O1" s="8"/>
      <c r="P1" s="8"/>
      <c r="Q1" s="8"/>
      <c r="R1" s="8"/>
      <c r="S1" s="8"/>
      <c r="T1" s="8"/>
      <c r="U1" s="8"/>
      <c r="V1" s="8"/>
      <c r="W1" s="8"/>
      <c r="X1" s="8"/>
      <c r="Y1" s="8"/>
      <c r="Z1" s="8"/>
      <c r="AA1" s="8"/>
    </row>
    <row r="2" spans="1:27">
      <c r="A2" s="10" t="s">
        <v>7</v>
      </c>
      <c r="B2" s="7" t="s">
        <v>115</v>
      </c>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7</v>
      </c>
      <c r="C6" s="12">
        <v>5355.9798368950005</v>
      </c>
      <c r="D6" s="12">
        <v>67978.865086011996</v>
      </c>
      <c r="E6" s="12">
        <v>164686.80999043898</v>
      </c>
      <c r="F6" s="12">
        <v>590.56924372899971</v>
      </c>
      <c r="G6" s="12">
        <v>3672.730019743</v>
      </c>
      <c r="H6" s="12">
        <v>40.889236082999993</v>
      </c>
      <c r="I6" s="12">
        <v>2.5790286160000004</v>
      </c>
      <c r="J6" s="12">
        <v>103.773776265</v>
      </c>
      <c r="K6" s="12">
        <v>12.693623907000001</v>
      </c>
      <c r="L6" s="12">
        <v>6526.034523708001</v>
      </c>
      <c r="M6" s="12">
        <v>6153.0820221840004</v>
      </c>
      <c r="N6" s="12">
        <v>147.27098123100001</v>
      </c>
      <c r="O6" s="12">
        <v>817.6382564920001</v>
      </c>
      <c r="P6" s="12">
        <v>215.48783277000001</v>
      </c>
      <c r="Q6" s="12">
        <v>13710.723301678998</v>
      </c>
      <c r="R6" s="12">
        <v>2.6666076630000002</v>
      </c>
      <c r="S6" s="12">
        <v>324.83032009099992</v>
      </c>
      <c r="T6" s="12">
        <v>491.29894289399999</v>
      </c>
      <c r="U6" s="12">
        <v>860.41521486200008</v>
      </c>
      <c r="V6" s="12">
        <v>477.54831668999998</v>
      </c>
      <c r="W6" s="12">
        <v>1446.2427026390001</v>
      </c>
      <c r="X6" s="12">
        <v>1146.6413804220003</v>
      </c>
      <c r="Y6" s="12">
        <v>218.41647427299998</v>
      </c>
      <c r="Z6" s="12">
        <v>722.32827933100009</v>
      </c>
      <c r="AA6" s="12">
        <v>368.93632521500001</v>
      </c>
    </row>
    <row r="7" spans="1:27">
      <c r="A7" s="11" t="s">
        <v>27</v>
      </c>
      <c r="B7" s="11" t="s">
        <v>7</v>
      </c>
      <c r="C7" s="12">
        <v>0.31529352100000002</v>
      </c>
      <c r="D7" s="12">
        <v>0.31540704600000002</v>
      </c>
      <c r="E7" s="12">
        <v>4243.8061290000005</v>
      </c>
      <c r="F7" s="12">
        <v>16219.051172999998</v>
      </c>
      <c r="G7" s="12">
        <v>46.066088522999998</v>
      </c>
      <c r="H7" s="12">
        <v>70611.718479999996</v>
      </c>
      <c r="I7" s="12">
        <v>2704.9038826400006</v>
      </c>
      <c r="J7" s="12">
        <v>16558.848921999997</v>
      </c>
      <c r="K7" s="12">
        <v>5007.4901582800003</v>
      </c>
      <c r="L7" s="12">
        <v>614.30187119900006</v>
      </c>
      <c r="M7" s="12">
        <v>413.98023472099999</v>
      </c>
      <c r="N7" s="12">
        <v>489.95638964200003</v>
      </c>
      <c r="O7" s="12">
        <v>5610.3252227640005</v>
      </c>
      <c r="P7" s="12">
        <v>1072.3151859470001</v>
      </c>
      <c r="Q7" s="12">
        <v>3271.9366585199996</v>
      </c>
      <c r="R7" s="12">
        <v>0.33911577599999998</v>
      </c>
      <c r="S7" s="12">
        <v>2677.3125293079997</v>
      </c>
      <c r="T7" s="12">
        <v>1613.247143518</v>
      </c>
      <c r="U7" s="12">
        <v>3333.9588414</v>
      </c>
      <c r="V7" s="12">
        <v>2485.928242817</v>
      </c>
      <c r="W7" s="12">
        <v>3105.5353176289996</v>
      </c>
      <c r="X7" s="12">
        <v>1696.54480683</v>
      </c>
      <c r="Y7" s="12">
        <v>531.30460923700002</v>
      </c>
      <c r="Z7" s="12">
        <v>7392.622469375</v>
      </c>
      <c r="AA7" s="12">
        <v>0.35892932899999996</v>
      </c>
    </row>
    <row r="8" spans="1:27">
      <c r="A8" s="11" t="s">
        <v>28</v>
      </c>
      <c r="B8" s="11" t="s">
        <v>7</v>
      </c>
      <c r="C8" s="12">
        <v>22573.160260045999</v>
      </c>
      <c r="D8" s="12">
        <v>34316.223474874991</v>
      </c>
      <c r="E8" s="12">
        <v>182.64939963800001</v>
      </c>
      <c r="F8" s="12">
        <v>35959.186003889001</v>
      </c>
      <c r="G8" s="12">
        <v>4108.8304405460003</v>
      </c>
      <c r="H8" s="12">
        <v>43.146472434999993</v>
      </c>
      <c r="I8" s="12">
        <v>14742.23488331</v>
      </c>
      <c r="J8" s="12">
        <v>5346.7594261220001</v>
      </c>
      <c r="K8" s="12">
        <v>11.587809867000001</v>
      </c>
      <c r="L8" s="12">
        <v>657.70008058000008</v>
      </c>
      <c r="M8" s="12">
        <v>3.2746485400000007</v>
      </c>
      <c r="N8" s="12">
        <v>86.840855315000027</v>
      </c>
      <c r="O8" s="12">
        <v>2921.638607334</v>
      </c>
      <c r="P8" s="12">
        <v>461.80514195399996</v>
      </c>
      <c r="Q8" s="12">
        <v>2151.9284339739997</v>
      </c>
      <c r="R8" s="12">
        <v>3.6100572620000007</v>
      </c>
      <c r="S8" s="12">
        <v>1014.1258740509998</v>
      </c>
      <c r="T8" s="12">
        <v>1347.6899325730001</v>
      </c>
      <c r="U8" s="12">
        <v>1501.7413333489999</v>
      </c>
      <c r="V8" s="12">
        <v>61.704857437999998</v>
      </c>
      <c r="W8" s="12">
        <v>2586.1724108729995</v>
      </c>
      <c r="X8" s="12">
        <v>2971.562674492</v>
      </c>
      <c r="Y8" s="12">
        <v>98.098608554000009</v>
      </c>
      <c r="Z8" s="12">
        <v>4.4455170490000011</v>
      </c>
      <c r="AA8" s="12">
        <v>56.521809679000008</v>
      </c>
    </row>
    <row r="9" spans="1:27">
      <c r="A9" s="11" t="s">
        <v>29</v>
      </c>
      <c r="B9" s="11" t="s">
        <v>7</v>
      </c>
      <c r="C9" s="12">
        <v>800.18705317000013</v>
      </c>
      <c r="D9" s="12">
        <v>0.36733607999999995</v>
      </c>
      <c r="E9" s="12">
        <v>68.890283395000012</v>
      </c>
      <c r="F9" s="12">
        <v>30.374222422999999</v>
      </c>
      <c r="G9" s="12">
        <v>41.202003106000006</v>
      </c>
      <c r="H9" s="12">
        <v>0.36976149699999999</v>
      </c>
      <c r="I9" s="12">
        <v>0.36468430999999996</v>
      </c>
      <c r="J9" s="12">
        <v>5.3668071320000008</v>
      </c>
      <c r="K9" s="12">
        <v>0.36915715999999998</v>
      </c>
      <c r="L9" s="12">
        <v>917.42433767599994</v>
      </c>
      <c r="M9" s="12">
        <v>0.36925116400000002</v>
      </c>
      <c r="N9" s="12">
        <v>32.113027493000004</v>
      </c>
      <c r="O9" s="12">
        <v>1879.5622994030002</v>
      </c>
      <c r="P9" s="12">
        <v>147.17287307999999</v>
      </c>
      <c r="Q9" s="12">
        <v>1969.3761011459999</v>
      </c>
      <c r="R9" s="12">
        <v>0.38244124399999996</v>
      </c>
      <c r="S9" s="12">
        <v>409.45131056500003</v>
      </c>
      <c r="T9" s="12">
        <v>809.30544701500003</v>
      </c>
      <c r="U9" s="12">
        <v>583.24675748400011</v>
      </c>
      <c r="V9" s="12">
        <v>102.59272640300001</v>
      </c>
      <c r="W9" s="12">
        <v>1391.8729597099998</v>
      </c>
      <c r="X9" s="12">
        <v>1260.70960354</v>
      </c>
      <c r="Y9" s="12">
        <v>263.18229062000006</v>
      </c>
      <c r="Z9" s="12">
        <v>46.554360175999996</v>
      </c>
      <c r="AA9" s="12">
        <v>99.595376019999989</v>
      </c>
    </row>
    <row r="10" spans="1:27">
      <c r="A10" s="11" t="s">
        <v>30</v>
      </c>
      <c r="B10" s="11" t="s">
        <v>7</v>
      </c>
      <c r="C10" s="12">
        <v>0.21756966</v>
      </c>
      <c r="D10" s="12">
        <v>0.21788873</v>
      </c>
      <c r="E10" s="12">
        <v>0.21902377000000001</v>
      </c>
      <c r="F10" s="12">
        <v>0.219533965</v>
      </c>
      <c r="G10" s="12">
        <v>0.22043329999999997</v>
      </c>
      <c r="H10" s="12">
        <v>0.22103913</v>
      </c>
      <c r="I10" s="12">
        <v>13.025565729999999</v>
      </c>
      <c r="J10" s="12">
        <v>29.722420645</v>
      </c>
      <c r="K10" s="12">
        <v>19.257188826</v>
      </c>
      <c r="L10" s="12">
        <v>35.734660040000001</v>
      </c>
      <c r="M10" s="12">
        <v>0.23212416100000002</v>
      </c>
      <c r="N10" s="12">
        <v>21.245723550000001</v>
      </c>
      <c r="O10" s="12">
        <v>607.08660646999999</v>
      </c>
      <c r="P10" s="12">
        <v>117.54161171</v>
      </c>
      <c r="Q10" s="12">
        <v>319.48408053399999</v>
      </c>
      <c r="R10" s="12">
        <v>0.23376518000000002</v>
      </c>
      <c r="S10" s="12">
        <v>270.32251460999998</v>
      </c>
      <c r="T10" s="12">
        <v>376.02696716000003</v>
      </c>
      <c r="U10" s="12">
        <v>303.91329674000002</v>
      </c>
      <c r="V10" s="12">
        <v>76.036721350000008</v>
      </c>
      <c r="W10" s="12">
        <v>466.04022797999994</v>
      </c>
      <c r="X10" s="12">
        <v>589.76288771999998</v>
      </c>
      <c r="Y10" s="12">
        <v>76.458289359999995</v>
      </c>
      <c r="Z10" s="12">
        <v>0.245700265</v>
      </c>
      <c r="AA10" s="12">
        <v>74.686504030000009</v>
      </c>
    </row>
    <row r="11" spans="1:27">
      <c r="A11" s="25" t="s">
        <v>18</v>
      </c>
      <c r="B11" s="25" t="s">
        <v>101</v>
      </c>
      <c r="C11" s="29">
        <v>28729.860013292</v>
      </c>
      <c r="D11" s="29">
        <v>102295.98919274299</v>
      </c>
      <c r="E11" s="29">
        <v>169182.37482624201</v>
      </c>
      <c r="F11" s="29">
        <v>52799.400177005999</v>
      </c>
      <c r="G11" s="29">
        <v>7869.0489852180008</v>
      </c>
      <c r="H11" s="29">
        <v>70696.344989145</v>
      </c>
      <c r="I11" s="29">
        <v>17463.108044606</v>
      </c>
      <c r="J11" s="29">
        <v>22044.471352163997</v>
      </c>
      <c r="K11" s="29">
        <v>5051.3979380400006</v>
      </c>
      <c r="L11" s="29">
        <v>8751.1954732030008</v>
      </c>
      <c r="M11" s="29">
        <v>6570.9382807700003</v>
      </c>
      <c r="N11" s="29">
        <v>777.42697723100002</v>
      </c>
      <c r="O11" s="29">
        <v>11836.250992463001</v>
      </c>
      <c r="P11" s="29">
        <v>2014.3226454610003</v>
      </c>
      <c r="Q11" s="29">
        <v>21423.448575852999</v>
      </c>
      <c r="R11" s="29">
        <v>7.2319871249999998</v>
      </c>
      <c r="S11" s="29">
        <v>4696.0425486249997</v>
      </c>
      <c r="T11" s="29">
        <v>4637.5684331600005</v>
      </c>
      <c r="U11" s="29">
        <v>6583.2754438350012</v>
      </c>
      <c r="V11" s="29">
        <v>3203.8108646979999</v>
      </c>
      <c r="W11" s="29">
        <v>8995.8636188309993</v>
      </c>
      <c r="X11" s="29">
        <v>7665.2213530040008</v>
      </c>
      <c r="Y11" s="29">
        <v>1187.460272044</v>
      </c>
      <c r="Z11" s="29">
        <v>8166.196326196</v>
      </c>
      <c r="AA11" s="29">
        <v>600.09894427300003</v>
      </c>
    </row>
  </sheetData>
  <sheetProtection algorithmName="SHA-512" hashValue="0t7bryAf6u9IUW71ajz4F1h9gSQontfYLTGs98Lnr+QWJV3+1IaTS41h5+0au1/XBf8gBBIY7VeJ2wDjSPvdbg==" saltValue="IeVA6kHnw8VVfIHseiJddQ=="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rgb="FF188736"/>
  </sheetPr>
  <dimension ref="A1:AF157"/>
  <sheetViews>
    <sheetView zoomScale="85" zoomScaleNormal="85" workbookViewId="0"/>
  </sheetViews>
  <sheetFormatPr defaultColWidth="9.1796875" defaultRowHeight="14.5"/>
  <cols>
    <col min="1" max="1" width="16" style="6" customWidth="1"/>
    <col min="2" max="2" width="30.54296875" style="6" customWidth="1"/>
    <col min="3" max="29" width="9.453125" style="6" customWidth="1"/>
    <col min="30" max="30" width="13.81640625" style="6" bestFit="1" customWidth="1"/>
    <col min="31" max="16384" width="9.1796875" style="6"/>
  </cols>
  <sheetData>
    <row r="1" spans="1:32" s="10" customFormat="1" ht="23.25" customHeight="1">
      <c r="A1" s="9" t="s">
        <v>141</v>
      </c>
      <c r="B1" s="8"/>
      <c r="C1" s="8"/>
      <c r="D1" s="8"/>
      <c r="E1" s="8"/>
      <c r="F1" s="8"/>
      <c r="G1" s="8"/>
      <c r="H1" s="8"/>
      <c r="I1" s="8"/>
      <c r="J1" s="8"/>
      <c r="K1" s="8"/>
      <c r="L1" s="8"/>
      <c r="M1" s="8"/>
      <c r="N1" s="8"/>
      <c r="O1" s="8"/>
      <c r="P1" s="8"/>
      <c r="Q1" s="8"/>
      <c r="R1" s="8"/>
      <c r="S1" s="8"/>
      <c r="T1" s="8"/>
      <c r="U1" s="8"/>
      <c r="V1" s="8"/>
      <c r="W1" s="8"/>
      <c r="X1" s="8"/>
      <c r="Y1" s="8"/>
      <c r="Z1" s="8"/>
      <c r="AA1" s="8"/>
    </row>
    <row r="2" spans="1:32" s="10" customFormat="1"/>
    <row r="3" spans="1:32" s="10" customFormat="1">
      <c r="AE3" s="6"/>
      <c r="AF3" s="6"/>
    </row>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D5" s="30"/>
    </row>
    <row r="6" spans="1:32">
      <c r="A6" s="11" t="s">
        <v>18</v>
      </c>
      <c r="B6" s="11" t="s">
        <v>2</v>
      </c>
      <c r="C6" s="12">
        <v>79696.676409999985</v>
      </c>
      <c r="D6" s="12">
        <v>79373.868699999992</v>
      </c>
      <c r="E6" s="12">
        <v>64726.11267290001</v>
      </c>
      <c r="F6" s="12">
        <v>60077.546455482996</v>
      </c>
      <c r="G6" s="12">
        <v>52665.25394658999</v>
      </c>
      <c r="H6" s="12">
        <v>48923.177955539999</v>
      </c>
      <c r="I6" s="12">
        <v>40427.031159510007</v>
      </c>
      <c r="J6" s="12">
        <v>36995.172436179004</v>
      </c>
      <c r="K6" s="12">
        <v>34414.455731270995</v>
      </c>
      <c r="L6" s="12">
        <v>31908.556538031502</v>
      </c>
      <c r="M6" s="12">
        <v>23249.570199228998</v>
      </c>
      <c r="N6" s="12">
        <v>23474.190447752997</v>
      </c>
      <c r="O6" s="12">
        <v>18194.084537541996</v>
      </c>
      <c r="P6" s="12">
        <v>17152.878788939004</v>
      </c>
      <c r="Q6" s="12">
        <v>16609.691841313997</v>
      </c>
      <c r="R6" s="12">
        <v>9806.4143359890004</v>
      </c>
      <c r="S6" s="12">
        <v>10093.290448824</v>
      </c>
      <c r="T6" s="12">
        <v>0.21629504300000002</v>
      </c>
      <c r="U6" s="12">
        <v>0.19574676199999999</v>
      </c>
      <c r="V6" s="12">
        <v>0.16914826399999999</v>
      </c>
      <c r="W6" s="12">
        <v>0.15995968800000002</v>
      </c>
      <c r="X6" s="12">
        <v>6.0018687000000001E-2</v>
      </c>
      <c r="Y6" s="12">
        <v>4.9243687000000001E-2</v>
      </c>
      <c r="Z6" s="12">
        <v>4.2211501999999998E-2</v>
      </c>
      <c r="AA6" s="12">
        <v>3.1734133299999995E-2</v>
      </c>
      <c r="AD6" s="30"/>
    </row>
    <row r="7" spans="1:32">
      <c r="A7" s="11" t="s">
        <v>18</v>
      </c>
      <c r="B7" s="11" t="s">
        <v>11</v>
      </c>
      <c r="C7" s="12">
        <v>27215.010999999995</v>
      </c>
      <c r="D7" s="12">
        <v>25007.230800000001</v>
      </c>
      <c r="E7" s="12">
        <v>18052.622383159</v>
      </c>
      <c r="F7" s="12">
        <v>16857.333455395001</v>
      </c>
      <c r="G7" s="12">
        <v>13190.945058707002</v>
      </c>
      <c r="H7" s="12">
        <v>10736.99466803</v>
      </c>
      <c r="I7" s="12">
        <v>7548.5708036400001</v>
      </c>
      <c r="J7" s="12">
        <v>6871.7594643900002</v>
      </c>
      <c r="K7" s="12">
        <v>7.7271480000000003E-2</v>
      </c>
      <c r="L7" s="12">
        <v>7.9030457999999998E-2</v>
      </c>
      <c r="M7" s="12">
        <v>8.0183630000000006E-2</v>
      </c>
      <c r="N7" s="12">
        <v>8.2406543999999998E-2</v>
      </c>
      <c r="O7" s="12">
        <v>7.537910049999999E-2</v>
      </c>
      <c r="P7" s="12">
        <v>6.8919596999999999E-2</v>
      </c>
      <c r="Q7" s="12">
        <v>7.1041851000000003E-2</v>
      </c>
      <c r="R7" s="12">
        <v>5.7827298000000006E-2</v>
      </c>
      <c r="S7" s="12">
        <v>5.5742627000000003E-2</v>
      </c>
      <c r="T7" s="12">
        <v>5.520353800000001E-2</v>
      </c>
      <c r="U7" s="12">
        <v>5.4127551000000003E-2</v>
      </c>
      <c r="V7" s="12">
        <v>5.3784052999999998E-2</v>
      </c>
      <c r="W7" s="12">
        <v>5.3534372500000003E-2</v>
      </c>
      <c r="X7" s="12">
        <v>4.6884477800000005E-2</v>
      </c>
      <c r="Y7" s="12">
        <v>9.0912131000000004E-3</v>
      </c>
      <c r="Z7" s="12">
        <v>1.2896069E-2</v>
      </c>
      <c r="AA7" s="12">
        <v>0</v>
      </c>
    </row>
    <row r="8" spans="1:32">
      <c r="A8" s="11" t="s">
        <v>18</v>
      </c>
      <c r="B8" s="11" t="s">
        <v>8</v>
      </c>
      <c r="C8" s="12">
        <v>2010.1531272</v>
      </c>
      <c r="D8" s="12">
        <v>1784.7067727928998</v>
      </c>
      <c r="E8" s="12">
        <v>4044.9628016010997</v>
      </c>
      <c r="F8" s="12">
        <v>3673.5869683409996</v>
      </c>
      <c r="G8" s="12">
        <v>4016.1993451076</v>
      </c>
      <c r="H8" s="12">
        <v>3817.3712929965995</v>
      </c>
      <c r="I8" s="12">
        <v>4980.2213885171996</v>
      </c>
      <c r="J8" s="12">
        <v>4975.4349143766995</v>
      </c>
      <c r="K8" s="12">
        <v>5552.9794643284995</v>
      </c>
      <c r="L8" s="12">
        <v>4927.3942422505997</v>
      </c>
      <c r="M8" s="12">
        <v>6824.5215476062995</v>
      </c>
      <c r="N8" s="12">
        <v>7675.4053871850001</v>
      </c>
      <c r="O8" s="12">
        <v>5970.8184846030999</v>
      </c>
      <c r="P8" s="12">
        <v>5502.3231040365008</v>
      </c>
      <c r="Q8" s="12">
        <v>4078.2883629673997</v>
      </c>
      <c r="R8" s="12">
        <v>5408.0085442825994</v>
      </c>
      <c r="S8" s="12">
        <v>4421.8585796950001</v>
      </c>
      <c r="T8" s="12">
        <v>4922.2634307147991</v>
      </c>
      <c r="U8" s="12">
        <v>4488.0416265841004</v>
      </c>
      <c r="V8" s="12">
        <v>5087.7977292503001</v>
      </c>
      <c r="W8" s="12">
        <v>3755.4355821375998</v>
      </c>
      <c r="X8" s="12">
        <v>3139.7718623037003</v>
      </c>
      <c r="Y8" s="12">
        <v>1597.2565447156001</v>
      </c>
      <c r="Z8" s="12">
        <v>1050.6126897855002</v>
      </c>
      <c r="AA8" s="12">
        <v>1037.178902938</v>
      </c>
    </row>
    <row r="9" spans="1:32">
      <c r="A9" s="11" t="s">
        <v>18</v>
      </c>
      <c r="B9" s="11" t="s">
        <v>12</v>
      </c>
      <c r="C9" s="12">
        <v>108.093264</v>
      </c>
      <c r="D9" s="12">
        <v>128.92900699999998</v>
      </c>
      <c r="E9" s="12">
        <v>430.18905999999998</v>
      </c>
      <c r="F9" s="12">
        <v>256.76056</v>
      </c>
      <c r="G9" s="12">
        <v>312.00172599999996</v>
      </c>
      <c r="H9" s="12">
        <v>487.91593999999998</v>
      </c>
      <c r="I9" s="12">
        <v>234.44047</v>
      </c>
      <c r="J9" s="12">
        <v>812.62194</v>
      </c>
      <c r="K9" s="12">
        <v>585.00977999999998</v>
      </c>
      <c r="L9" s="12">
        <v>474.58409000000006</v>
      </c>
      <c r="M9" s="12">
        <v>485.43326000000002</v>
      </c>
      <c r="N9" s="12">
        <v>1168.78307</v>
      </c>
      <c r="O9" s="12">
        <v>329.92399999999998</v>
      </c>
      <c r="P9" s="12">
        <v>442.40291999999999</v>
      </c>
      <c r="Q9" s="12">
        <v>541.94226000000003</v>
      </c>
      <c r="R9" s="12">
        <v>676.08349999999996</v>
      </c>
      <c r="S9" s="12">
        <v>0</v>
      </c>
      <c r="T9" s="12">
        <v>0</v>
      </c>
      <c r="U9" s="12">
        <v>0</v>
      </c>
      <c r="V9" s="12">
        <v>0</v>
      </c>
      <c r="W9" s="12">
        <v>0</v>
      </c>
      <c r="X9" s="12">
        <v>0</v>
      </c>
      <c r="Y9" s="12">
        <v>0</v>
      </c>
      <c r="Z9" s="12">
        <v>0</v>
      </c>
      <c r="AA9" s="12">
        <v>0</v>
      </c>
    </row>
    <row r="10" spans="1:32">
      <c r="A10" s="11" t="s">
        <v>18</v>
      </c>
      <c r="B10" s="11" t="s">
        <v>5</v>
      </c>
      <c r="C10" s="12">
        <v>194.50434754219003</v>
      </c>
      <c r="D10" s="12">
        <v>207.86022163926003</v>
      </c>
      <c r="E10" s="12">
        <v>457.07958624067993</v>
      </c>
      <c r="F10" s="12">
        <v>338.80898902032999</v>
      </c>
      <c r="G10" s="12">
        <v>435.54547155328009</v>
      </c>
      <c r="H10" s="12">
        <v>599.5370740509801</v>
      </c>
      <c r="I10" s="12">
        <v>375.44798877718006</v>
      </c>
      <c r="J10" s="12">
        <v>763.27875028265998</v>
      </c>
      <c r="K10" s="12">
        <v>745.59987654219003</v>
      </c>
      <c r="L10" s="12">
        <v>739.64823033306993</v>
      </c>
      <c r="M10" s="12">
        <v>1240.33273817035</v>
      </c>
      <c r="N10" s="12">
        <v>2437.7626086530004</v>
      </c>
      <c r="O10" s="12">
        <v>1779.4930709108</v>
      </c>
      <c r="P10" s="12">
        <v>2478.6579183444001</v>
      </c>
      <c r="Q10" s="12">
        <v>2611.5088192132002</v>
      </c>
      <c r="R10" s="12">
        <v>4282.9108194933497</v>
      </c>
      <c r="S10" s="12">
        <v>6071.3164829334992</v>
      </c>
      <c r="T10" s="12">
        <v>11203.653634214899</v>
      </c>
      <c r="U10" s="12">
        <v>6368.5401482734997</v>
      </c>
      <c r="V10" s="12">
        <v>8249.4911332300708</v>
      </c>
      <c r="W10" s="12">
        <v>13256.138831869801</v>
      </c>
      <c r="X10" s="12">
        <v>8799.6920500920005</v>
      </c>
      <c r="Y10" s="12">
        <v>10905.262607861001</v>
      </c>
      <c r="Z10" s="12">
        <v>13928.261414857499</v>
      </c>
      <c r="AA10" s="12">
        <v>12554.370086755431</v>
      </c>
    </row>
    <row r="11" spans="1:32">
      <c r="A11" s="11" t="s">
        <v>18</v>
      </c>
      <c r="B11" s="11" t="s">
        <v>3</v>
      </c>
      <c r="C11" s="12">
        <v>15370.080689999999</v>
      </c>
      <c r="D11" s="12">
        <v>16506.235330000003</v>
      </c>
      <c r="E11" s="12">
        <v>16851.563754999999</v>
      </c>
      <c r="F11" s="12">
        <v>15886.201889</v>
      </c>
      <c r="G11" s="12">
        <v>14124.665390000002</v>
      </c>
      <c r="H11" s="12">
        <v>16319.674875000001</v>
      </c>
      <c r="I11" s="12">
        <v>17889.135954000001</v>
      </c>
      <c r="J11" s="12">
        <v>17090.471006</v>
      </c>
      <c r="K11" s="12">
        <v>16665.359305000002</v>
      </c>
      <c r="L11" s="12">
        <v>15588.321504000001</v>
      </c>
      <c r="M11" s="12">
        <v>17077.84117</v>
      </c>
      <c r="N11" s="12">
        <v>17366.823495999997</v>
      </c>
      <c r="O11" s="12">
        <v>15931.842025999998</v>
      </c>
      <c r="P11" s="12">
        <v>14564.308895</v>
      </c>
      <c r="Q11" s="12">
        <v>17157.106994000002</v>
      </c>
      <c r="R11" s="12">
        <v>15806.641260000002</v>
      </c>
      <c r="S11" s="12">
        <v>14697.027619999999</v>
      </c>
      <c r="T11" s="12">
        <v>14797.440436999999</v>
      </c>
      <c r="U11" s="12">
        <v>14061.234236000002</v>
      </c>
      <c r="V11" s="12">
        <v>15745.186109999999</v>
      </c>
      <c r="W11" s="12">
        <v>16147.195814999997</v>
      </c>
      <c r="X11" s="12">
        <v>14615.216154</v>
      </c>
      <c r="Y11" s="12">
        <v>14439.555335000001</v>
      </c>
      <c r="Z11" s="12">
        <v>18201.94513</v>
      </c>
      <c r="AA11" s="12">
        <v>17476.474023999999</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38988.608068326736</v>
      </c>
      <c r="D13" s="12">
        <v>41002.366632788406</v>
      </c>
      <c r="E13" s="12">
        <v>60270.695887991067</v>
      </c>
      <c r="F13" s="12">
        <v>67025.008500730852</v>
      </c>
      <c r="G13" s="12">
        <v>81156.460714246088</v>
      </c>
      <c r="H13" s="12">
        <v>91656.003484468543</v>
      </c>
      <c r="I13" s="12">
        <v>97622.629794991895</v>
      </c>
      <c r="J13" s="12">
        <v>99518.068381175603</v>
      </c>
      <c r="K13" s="12">
        <v>110878.39147701694</v>
      </c>
      <c r="L13" s="12">
        <v>113549.3235854224</v>
      </c>
      <c r="M13" s="12">
        <v>121191.4169974369</v>
      </c>
      <c r="N13" s="12">
        <v>119354.9488728549</v>
      </c>
      <c r="O13" s="12">
        <v>129668.31218009979</v>
      </c>
      <c r="P13" s="12">
        <v>135332.61532469929</v>
      </c>
      <c r="Q13" s="12">
        <v>145405.90020649318</v>
      </c>
      <c r="R13" s="12">
        <v>144175.28821023318</v>
      </c>
      <c r="S13" s="12">
        <v>140995.36692587539</v>
      </c>
      <c r="T13" s="12">
        <v>142328.77768961529</v>
      </c>
      <c r="U13" s="12">
        <v>140362.79767878811</v>
      </c>
      <c r="V13" s="12">
        <v>145720.7210274642</v>
      </c>
      <c r="W13" s="12">
        <v>144207.61820857771</v>
      </c>
      <c r="X13" s="12">
        <v>146958.9300466248</v>
      </c>
      <c r="Y13" s="12">
        <v>150965.46880493197</v>
      </c>
      <c r="Z13" s="12">
        <v>169903.8028252729</v>
      </c>
      <c r="AA13" s="12">
        <v>172483.84313597999</v>
      </c>
    </row>
    <row r="14" spans="1:32">
      <c r="A14" s="11" t="s">
        <v>18</v>
      </c>
      <c r="B14" s="11" t="s">
        <v>9</v>
      </c>
      <c r="C14" s="12">
        <v>20548.426624083568</v>
      </c>
      <c r="D14" s="12">
        <v>19872.293795599348</v>
      </c>
      <c r="E14" s="12">
        <v>22415.272416200398</v>
      </c>
      <c r="F14" s="12">
        <v>22588.842855164698</v>
      </c>
      <c r="G14" s="12">
        <v>22444.4926778642</v>
      </c>
      <c r="H14" s="12">
        <v>21192.412026647398</v>
      </c>
      <c r="I14" s="12">
        <v>24047.018160855401</v>
      </c>
      <c r="J14" s="12">
        <v>27756.759110603296</v>
      </c>
      <c r="K14" s="12">
        <v>30419.969470185606</v>
      </c>
      <c r="L14" s="12">
        <v>35120.650041909103</v>
      </c>
      <c r="M14" s="12">
        <v>38235.841737091301</v>
      </c>
      <c r="N14" s="12">
        <v>41885.227069846602</v>
      </c>
      <c r="O14" s="12">
        <v>43877.906477670709</v>
      </c>
      <c r="P14" s="12">
        <v>45655.920182899194</v>
      </c>
      <c r="Q14" s="12">
        <v>48536.91429702811</v>
      </c>
      <c r="R14" s="12">
        <v>56926.575699373498</v>
      </c>
      <c r="S14" s="12">
        <v>69489.476083503992</v>
      </c>
      <c r="T14" s="12">
        <v>77279.232493412215</v>
      </c>
      <c r="U14" s="12">
        <v>91659.354974514994</v>
      </c>
      <c r="V14" s="12">
        <v>107245.49844702761</v>
      </c>
      <c r="W14" s="12">
        <v>114165.433681467</v>
      </c>
      <c r="X14" s="12">
        <v>115558.769860228</v>
      </c>
      <c r="Y14" s="12">
        <v>117330.75714334198</v>
      </c>
      <c r="Z14" s="12">
        <v>111303.62973304602</v>
      </c>
      <c r="AA14" s="12">
        <v>114252.032464146</v>
      </c>
    </row>
    <row r="15" spans="1:32">
      <c r="A15" s="11" t="s">
        <v>18</v>
      </c>
      <c r="B15" s="11" t="s">
        <v>102</v>
      </c>
      <c r="C15" s="12">
        <v>421.85606655269993</v>
      </c>
      <c r="D15" s="12">
        <v>429.33847656080002</v>
      </c>
      <c r="E15" s="12">
        <v>2016.5845774738</v>
      </c>
      <c r="F15" s="12">
        <v>2171.1350849637001</v>
      </c>
      <c r="G15" s="12">
        <v>2825.6841101427999</v>
      </c>
      <c r="H15" s="12">
        <v>4600.8935604669005</v>
      </c>
      <c r="I15" s="12">
        <v>5295.0391131310007</v>
      </c>
      <c r="J15" s="12">
        <v>6998.0215492939988</v>
      </c>
      <c r="K15" s="12">
        <v>7456.1515378190006</v>
      </c>
      <c r="L15" s="12">
        <v>12079.719668156</v>
      </c>
      <c r="M15" s="12">
        <v>12123.574147056001</v>
      </c>
      <c r="N15" s="12">
        <v>12623.998426145001</v>
      </c>
      <c r="O15" s="12">
        <v>16287.056343392002</v>
      </c>
      <c r="P15" s="12">
        <v>16424.201366486002</v>
      </c>
      <c r="Q15" s="12">
        <v>16626.936276083998</v>
      </c>
      <c r="R15" s="12">
        <v>17434.579729349996</v>
      </c>
      <c r="S15" s="12">
        <v>21505.835219319</v>
      </c>
      <c r="T15" s="12">
        <v>21880.488078353999</v>
      </c>
      <c r="U15" s="12">
        <v>32417.826402492999</v>
      </c>
      <c r="V15" s="12">
        <v>35897.950491706993</v>
      </c>
      <c r="W15" s="12">
        <v>36289.233610085001</v>
      </c>
      <c r="X15" s="12">
        <v>38997.334822272001</v>
      </c>
      <c r="Y15" s="12">
        <v>38813.692022570001</v>
      </c>
      <c r="Z15" s="12">
        <v>34203.53027105701</v>
      </c>
      <c r="AA15" s="12">
        <v>33803.157052584997</v>
      </c>
      <c r="AE15" s="10"/>
      <c r="AF15" s="10"/>
    </row>
    <row r="16" spans="1:32">
      <c r="A16" s="11" t="s">
        <v>18</v>
      </c>
      <c r="B16" s="11" t="s">
        <v>15</v>
      </c>
      <c r="C16" s="12">
        <v>676.33624199999997</v>
      </c>
      <c r="D16" s="12">
        <v>828.28323</v>
      </c>
      <c r="E16" s="12">
        <v>1916.1154658451999</v>
      </c>
      <c r="F16" s="12">
        <v>2620.5462844664003</v>
      </c>
      <c r="G16" s="12">
        <v>3232.8269337574998</v>
      </c>
      <c r="H16" s="12">
        <v>4372.8158074080002</v>
      </c>
      <c r="I16" s="12">
        <v>4756.7285229079998</v>
      </c>
      <c r="J16" s="12">
        <v>5744.9873661149995</v>
      </c>
      <c r="K16" s="12">
        <v>6401.3216205014005</v>
      </c>
      <c r="L16" s="12">
        <v>6479.7644167940007</v>
      </c>
      <c r="M16" s="12">
        <v>7092.1893814994</v>
      </c>
      <c r="N16" s="12">
        <v>7129.7823258840008</v>
      </c>
      <c r="O16" s="12">
        <v>7583.0456103949982</v>
      </c>
      <c r="P16" s="12">
        <v>8005.4207767069993</v>
      </c>
      <c r="Q16" s="12">
        <v>9742.039175115</v>
      </c>
      <c r="R16" s="12">
        <v>10174.204638101</v>
      </c>
      <c r="S16" s="12">
        <v>11171.2842852955</v>
      </c>
      <c r="T16" s="12">
        <v>10952.683135801997</v>
      </c>
      <c r="U16" s="12">
        <v>10807.594818654001</v>
      </c>
      <c r="V16" s="12">
        <v>10818.127754712999</v>
      </c>
      <c r="W16" s="12">
        <v>10205.585357139998</v>
      </c>
      <c r="X16" s="12">
        <v>10703.107751209998</v>
      </c>
      <c r="Y16" s="12">
        <v>10337.240886359998</v>
      </c>
      <c r="Z16" s="12">
        <v>11190.981323251999</v>
      </c>
      <c r="AA16" s="12">
        <v>10034.212731793999</v>
      </c>
      <c r="AE16" s="10"/>
      <c r="AF16" s="10"/>
    </row>
    <row r="17" spans="1:32">
      <c r="A17" s="11" t="s">
        <v>18</v>
      </c>
      <c r="B17" s="11" t="s">
        <v>17</v>
      </c>
      <c r="C17" s="12">
        <v>96.156109509999993</v>
      </c>
      <c r="D17" s="12">
        <v>154.73022378000002</v>
      </c>
      <c r="E17" s="12">
        <v>243.97243606000001</v>
      </c>
      <c r="F17" s="12">
        <v>348.72187734999994</v>
      </c>
      <c r="G17" s="12">
        <v>482.38521689999999</v>
      </c>
      <c r="H17" s="12">
        <v>598.02918365000005</v>
      </c>
      <c r="I17" s="12">
        <v>784.37808610000002</v>
      </c>
      <c r="J17" s="12">
        <v>932.43239419999986</v>
      </c>
      <c r="K17" s="12">
        <v>1173.8247477</v>
      </c>
      <c r="L17" s="12">
        <v>1425.8519465999998</v>
      </c>
      <c r="M17" s="12">
        <v>1730.5410437999999</v>
      </c>
      <c r="N17" s="12">
        <v>1951.6063615</v>
      </c>
      <c r="O17" s="12">
        <v>2346.7937245999997</v>
      </c>
      <c r="P17" s="12">
        <v>2709.3307092</v>
      </c>
      <c r="Q17" s="12">
        <v>2964.9414095999996</v>
      </c>
      <c r="R17" s="12">
        <v>3354.8656637000008</v>
      </c>
      <c r="S17" s="12">
        <v>3748.8566040000005</v>
      </c>
      <c r="T17" s="12">
        <v>4023.1208737000002</v>
      </c>
      <c r="U17" s="12">
        <v>4505.0457277999994</v>
      </c>
      <c r="V17" s="12">
        <v>4887.8998985999997</v>
      </c>
      <c r="W17" s="12">
        <v>5082.4856636000004</v>
      </c>
      <c r="X17" s="12">
        <v>5494.0737937000004</v>
      </c>
      <c r="Y17" s="12">
        <v>5926.1598130000002</v>
      </c>
      <c r="Z17" s="12">
        <v>6028.7993244999998</v>
      </c>
      <c r="AA17" s="12">
        <v>6308.2926576999998</v>
      </c>
      <c r="AE17" s="10"/>
      <c r="AF17" s="10"/>
    </row>
    <row r="18" spans="1:32">
      <c r="A18" s="35" t="s">
        <v>98</v>
      </c>
      <c r="B18" s="35"/>
      <c r="C18" s="29">
        <v>184131.55353115246</v>
      </c>
      <c r="D18" s="29">
        <v>183883.49125981992</v>
      </c>
      <c r="E18" s="29">
        <v>187248.49856309226</v>
      </c>
      <c r="F18" s="29">
        <v>186704.08967313488</v>
      </c>
      <c r="G18" s="29">
        <v>188345.56433006818</v>
      </c>
      <c r="H18" s="29">
        <v>193733.08731673352</v>
      </c>
      <c r="I18" s="29">
        <v>193124.49572029168</v>
      </c>
      <c r="J18" s="29">
        <v>194783.56600300729</v>
      </c>
      <c r="K18" s="29">
        <v>199261.84237582423</v>
      </c>
      <c r="L18" s="29">
        <v>202308.55726240468</v>
      </c>
      <c r="M18" s="29">
        <v>208305.03783316386</v>
      </c>
      <c r="N18" s="29">
        <v>213363.22335883649</v>
      </c>
      <c r="O18" s="29">
        <v>215752.45615592689</v>
      </c>
      <c r="P18" s="29">
        <v>221129.17605351537</v>
      </c>
      <c r="Q18" s="29">
        <v>234941.42382286687</v>
      </c>
      <c r="R18" s="29">
        <v>237081.98019666964</v>
      </c>
      <c r="S18" s="29">
        <v>245768.39188345888</v>
      </c>
      <c r="T18" s="29">
        <v>250531.63918353821</v>
      </c>
      <c r="U18" s="29">
        <v>256940.21853847371</v>
      </c>
      <c r="V18" s="29">
        <v>282048.91737928917</v>
      </c>
      <c r="W18" s="29">
        <v>291532.03561311262</v>
      </c>
      <c r="X18" s="29">
        <v>289072.48687641328</v>
      </c>
      <c r="Y18" s="29">
        <v>295238.35877075064</v>
      </c>
      <c r="Z18" s="29">
        <v>314388.30690053292</v>
      </c>
      <c r="AA18" s="29">
        <v>317803.93034795276</v>
      </c>
      <c r="AB18" s="10"/>
      <c r="AC18" s="10"/>
      <c r="AD18" s="10"/>
      <c r="AE18" s="10"/>
      <c r="AF18" s="10"/>
    </row>
    <row r="19" spans="1:32">
      <c r="AB19" s="10"/>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B20" s="10"/>
      <c r="AC20" s="10"/>
      <c r="AD20" s="10"/>
      <c r="AE20" s="10"/>
      <c r="AF20" s="10"/>
    </row>
    <row r="21" spans="1:32">
      <c r="A21" s="11" t="s">
        <v>26</v>
      </c>
      <c r="B21" s="11" t="s">
        <v>2</v>
      </c>
      <c r="C21" s="12">
        <v>39380.767499999994</v>
      </c>
      <c r="D21" s="12">
        <v>38587.679300000003</v>
      </c>
      <c r="E21" s="12">
        <v>31004.112524</v>
      </c>
      <c r="F21" s="12">
        <v>29108.930800000002</v>
      </c>
      <c r="G21" s="12">
        <v>23598.315965409998</v>
      </c>
      <c r="H21" s="12">
        <v>20820.323405657</v>
      </c>
      <c r="I21" s="12">
        <v>18052.160178710001</v>
      </c>
      <c r="J21" s="12">
        <v>16187.876949220001</v>
      </c>
      <c r="K21" s="12">
        <v>15962.763467079998</v>
      </c>
      <c r="L21" s="12">
        <v>15606.774738080001</v>
      </c>
      <c r="M21" s="12">
        <v>7344.0097999999998</v>
      </c>
      <c r="N21" s="12">
        <v>7564.9160000000002</v>
      </c>
      <c r="O21" s="12">
        <v>6705.0324999999993</v>
      </c>
      <c r="P21" s="12">
        <v>5796.1025000000009</v>
      </c>
      <c r="Q21" s="12">
        <v>6445.4062999999996</v>
      </c>
      <c r="R21" s="12">
        <v>3404.2990908000002</v>
      </c>
      <c r="S21" s="12">
        <v>3275.1689055530001</v>
      </c>
      <c r="T21" s="12">
        <v>0</v>
      </c>
      <c r="U21" s="12">
        <v>0</v>
      </c>
      <c r="V21" s="12">
        <v>0</v>
      </c>
      <c r="W21" s="12">
        <v>0</v>
      </c>
      <c r="X21" s="12">
        <v>0</v>
      </c>
      <c r="Y21" s="12">
        <v>0</v>
      </c>
      <c r="Z21" s="12">
        <v>0</v>
      </c>
      <c r="AA21" s="12">
        <v>0</v>
      </c>
      <c r="AB21" s="10"/>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18.826332000000001</v>
      </c>
      <c r="D23" s="12">
        <v>25.166914616700002</v>
      </c>
      <c r="E23" s="12">
        <v>672.96800003600003</v>
      </c>
      <c r="F23" s="12">
        <v>531.51529644499999</v>
      </c>
      <c r="G23" s="12">
        <v>599.78856245100008</v>
      </c>
      <c r="H23" s="12">
        <v>550.79419590740008</v>
      </c>
      <c r="I23" s="12">
        <v>860.21153630770004</v>
      </c>
      <c r="J23" s="12">
        <v>907.02780683399999</v>
      </c>
      <c r="K23" s="12">
        <v>1064.0653953824999</v>
      </c>
      <c r="L23" s="12">
        <v>794.54781436899998</v>
      </c>
      <c r="M23" s="12">
        <v>1352.3495062909999</v>
      </c>
      <c r="N23" s="12">
        <v>1579.5114094740002</v>
      </c>
      <c r="O23" s="12">
        <v>979.88242330999992</v>
      </c>
      <c r="P23" s="12">
        <v>1064.2307408346999</v>
      </c>
      <c r="Q23" s="12">
        <v>1068.534856793</v>
      </c>
      <c r="R23" s="12">
        <v>1538.627928138</v>
      </c>
      <c r="S23" s="12">
        <v>1313.738727982</v>
      </c>
      <c r="T23" s="12">
        <v>1325.4207156980001</v>
      </c>
      <c r="U23" s="12">
        <v>1186.6755121499998</v>
      </c>
      <c r="V23" s="12">
        <v>1482.1644689910001</v>
      </c>
      <c r="W23" s="12">
        <v>1.3026213E-2</v>
      </c>
      <c r="X23" s="12">
        <v>1.2355071E-2</v>
      </c>
      <c r="Y23" s="12">
        <v>1.2575044E-2</v>
      </c>
      <c r="Z23" s="12">
        <v>1.464379E-2</v>
      </c>
      <c r="AA23" s="12">
        <v>1.4575206E-2</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6.3265009501599998</v>
      </c>
      <c r="D25" s="12">
        <v>8.0296162229299988</v>
      </c>
      <c r="E25" s="12">
        <v>48.146395950200002</v>
      </c>
      <c r="F25" s="12">
        <v>40.947484387199999</v>
      </c>
      <c r="G25" s="12">
        <v>20.264398863699999</v>
      </c>
      <c r="H25" s="12">
        <v>8.2800251989000024</v>
      </c>
      <c r="I25" s="12">
        <v>1.8969806507600002</v>
      </c>
      <c r="J25" s="12">
        <v>33.123808825449998</v>
      </c>
      <c r="K25" s="12">
        <v>11.976969937200002</v>
      </c>
      <c r="L25" s="12">
        <v>56.228611706000009</v>
      </c>
      <c r="M25" s="12">
        <v>148.3464713722</v>
      </c>
      <c r="N25" s="12">
        <v>559.24830638740002</v>
      </c>
      <c r="O25" s="12">
        <v>331.91666355680002</v>
      </c>
      <c r="P25" s="12">
        <v>575.33806290260009</v>
      </c>
      <c r="Q25" s="12">
        <v>285.91411560399996</v>
      </c>
      <c r="R25" s="12">
        <v>938.95498222230003</v>
      </c>
      <c r="S25" s="12">
        <v>1370.2011043530001</v>
      </c>
      <c r="T25" s="12">
        <v>3501.5840260300001</v>
      </c>
      <c r="U25" s="12">
        <v>1534.8053380999997</v>
      </c>
      <c r="V25" s="12">
        <v>1819.2561502309998</v>
      </c>
      <c r="W25" s="12">
        <v>4179.1219173199997</v>
      </c>
      <c r="X25" s="12">
        <v>2093.1241269770003</v>
      </c>
      <c r="Y25" s="12">
        <v>2674.7506976950003</v>
      </c>
      <c r="Z25" s="12">
        <v>3071.2048157440004</v>
      </c>
      <c r="AA25" s="12">
        <v>3195.8015361600001</v>
      </c>
    </row>
    <row r="26" spans="1:32" s="10" customFormat="1">
      <c r="A26" s="11" t="s">
        <v>26</v>
      </c>
      <c r="B26" s="11" t="s">
        <v>3</v>
      </c>
      <c r="C26" s="12">
        <v>2205.4057200000002</v>
      </c>
      <c r="D26" s="12">
        <v>2797.3527300000001</v>
      </c>
      <c r="E26" s="12">
        <v>3155.4208600000002</v>
      </c>
      <c r="F26" s="12">
        <v>2976.8781599999998</v>
      </c>
      <c r="G26" s="12">
        <v>2572.7966900000001</v>
      </c>
      <c r="H26" s="12">
        <v>3657.5438449999997</v>
      </c>
      <c r="I26" s="12">
        <v>3096.5023299999998</v>
      </c>
      <c r="J26" s="12">
        <v>3003.76496</v>
      </c>
      <c r="K26" s="12">
        <v>3023.3203400000002</v>
      </c>
      <c r="L26" s="12">
        <v>2584.3558240000002</v>
      </c>
      <c r="M26" s="12">
        <v>3207.6475899999996</v>
      </c>
      <c r="N26" s="12">
        <v>3379.53548</v>
      </c>
      <c r="O26" s="12">
        <v>3058.6507499999998</v>
      </c>
      <c r="P26" s="12">
        <v>2717.7610749999999</v>
      </c>
      <c r="Q26" s="12">
        <v>3777.83131</v>
      </c>
      <c r="R26" s="12">
        <v>3295.4483849999997</v>
      </c>
      <c r="S26" s="12">
        <v>2866.57276</v>
      </c>
      <c r="T26" s="12">
        <v>2843.2534949999999</v>
      </c>
      <c r="U26" s="12">
        <v>2566.92578</v>
      </c>
      <c r="V26" s="12">
        <v>3042.2166999999999</v>
      </c>
      <c r="W26" s="12">
        <v>3184.9854100000002</v>
      </c>
      <c r="X26" s="12">
        <v>2961.9134240000003</v>
      </c>
      <c r="Y26" s="12">
        <v>2539.9120350000003</v>
      </c>
      <c r="Z26" s="12">
        <v>3750.1015550000002</v>
      </c>
      <c r="AA26" s="12">
        <v>3763.4597000000003</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9972.0202345490798</v>
      </c>
      <c r="D28" s="12">
        <v>10616.424327293871</v>
      </c>
      <c r="E28" s="12">
        <v>17556.482079059399</v>
      </c>
      <c r="F28" s="12">
        <v>19016.579726419302</v>
      </c>
      <c r="G28" s="12">
        <v>27886.931172589273</v>
      </c>
      <c r="H28" s="12">
        <v>31115.512661745099</v>
      </c>
      <c r="I28" s="12">
        <v>30028.122917115528</v>
      </c>
      <c r="J28" s="12">
        <v>29919.375959223202</v>
      </c>
      <c r="K28" s="12">
        <v>30001.092162513607</v>
      </c>
      <c r="L28" s="12">
        <v>33545.574400020399</v>
      </c>
      <c r="M28" s="12">
        <v>34833.321677</v>
      </c>
      <c r="N28" s="12">
        <v>34775.423374364596</v>
      </c>
      <c r="O28" s="12">
        <v>41943.591787889389</v>
      </c>
      <c r="P28" s="12">
        <v>43565.325286119201</v>
      </c>
      <c r="Q28" s="12">
        <v>47219.543183230395</v>
      </c>
      <c r="R28" s="12">
        <v>44384.9933331633</v>
      </c>
      <c r="S28" s="12">
        <v>44149.141737618105</v>
      </c>
      <c r="T28" s="12">
        <v>41854.334214770199</v>
      </c>
      <c r="U28" s="12">
        <v>44968.409521271598</v>
      </c>
      <c r="V28" s="12">
        <v>44755.475099139498</v>
      </c>
      <c r="W28" s="12">
        <v>43965.676507456708</v>
      </c>
      <c r="X28" s="12">
        <v>46139.006964831504</v>
      </c>
      <c r="Y28" s="12">
        <v>48722.4931880453</v>
      </c>
      <c r="Z28" s="12">
        <v>53250.575210964198</v>
      </c>
      <c r="AA28" s="12">
        <v>53549.133416114608</v>
      </c>
    </row>
    <row r="29" spans="1:32" s="10" customFormat="1">
      <c r="A29" s="11" t="s">
        <v>26</v>
      </c>
      <c r="B29" s="11" t="s">
        <v>9</v>
      </c>
      <c r="C29" s="12">
        <v>8783.8911322476488</v>
      </c>
      <c r="D29" s="12">
        <v>8488.0458946745512</v>
      </c>
      <c r="E29" s="12">
        <v>10623.466127936299</v>
      </c>
      <c r="F29" s="12">
        <v>11067.690640359897</v>
      </c>
      <c r="G29" s="12">
        <v>11093.566566898999</v>
      </c>
      <c r="H29" s="12">
        <v>10657.942561972999</v>
      </c>
      <c r="I29" s="12">
        <v>12916.791049445397</v>
      </c>
      <c r="J29" s="12">
        <v>16398.836435709403</v>
      </c>
      <c r="K29" s="12">
        <v>17088.5209330906</v>
      </c>
      <c r="L29" s="12">
        <v>18287.642738645001</v>
      </c>
      <c r="M29" s="12">
        <v>20432.910476872003</v>
      </c>
      <c r="N29" s="12">
        <v>19985.759322127004</v>
      </c>
      <c r="O29" s="12">
        <v>21192.120599889</v>
      </c>
      <c r="P29" s="12">
        <v>22940.621132948996</v>
      </c>
      <c r="Q29" s="12">
        <v>22534.822914</v>
      </c>
      <c r="R29" s="12">
        <v>25674.145060000003</v>
      </c>
      <c r="S29" s="12">
        <v>29067.701693999999</v>
      </c>
      <c r="T29" s="12">
        <v>29667.165184999998</v>
      </c>
      <c r="U29" s="12">
        <v>32289.665382999996</v>
      </c>
      <c r="V29" s="12">
        <v>35919.338025999998</v>
      </c>
      <c r="W29" s="12">
        <v>35555.146178999996</v>
      </c>
      <c r="X29" s="12">
        <v>37899.493773999995</v>
      </c>
      <c r="Y29" s="12">
        <v>37664.413142999998</v>
      </c>
      <c r="Z29" s="12">
        <v>35860.13895</v>
      </c>
      <c r="AA29" s="12">
        <v>35629.437752999998</v>
      </c>
    </row>
    <row r="30" spans="1:32" s="10" customFormat="1">
      <c r="A30" s="11" t="s">
        <v>26</v>
      </c>
      <c r="B30" s="11" t="s">
        <v>102</v>
      </c>
      <c r="C30" s="12">
        <v>21.511857575699999</v>
      </c>
      <c r="D30" s="12">
        <v>25.063930963300002</v>
      </c>
      <c r="E30" s="12">
        <v>1584.4568872689999</v>
      </c>
      <c r="F30" s="12">
        <v>1639.0195522170002</v>
      </c>
      <c r="G30" s="12">
        <v>2298.166181652</v>
      </c>
      <c r="H30" s="12">
        <v>2834.0347747729998</v>
      </c>
      <c r="I30" s="12">
        <v>3096.2846813430001</v>
      </c>
      <c r="J30" s="12">
        <v>3282.1272288149999</v>
      </c>
      <c r="K30" s="12">
        <v>3246.7918037489999</v>
      </c>
      <c r="L30" s="12">
        <v>5362.739888176</v>
      </c>
      <c r="M30" s="12">
        <v>5132.5746798729997</v>
      </c>
      <c r="N30" s="12">
        <v>4899.4606796429998</v>
      </c>
      <c r="O30" s="12">
        <v>6459.1433964719999</v>
      </c>
      <c r="P30" s="12">
        <v>6394.32171062</v>
      </c>
      <c r="Q30" s="12">
        <v>6334.4491347200001</v>
      </c>
      <c r="R30" s="12">
        <v>6610.6441443250005</v>
      </c>
      <c r="S30" s="12">
        <v>8203.7430236820001</v>
      </c>
      <c r="T30" s="12">
        <v>7920.1014792139995</v>
      </c>
      <c r="U30" s="12">
        <v>11017.586110939999</v>
      </c>
      <c r="V30" s="12">
        <v>10716.47995506</v>
      </c>
      <c r="W30" s="12">
        <v>10068.91080641</v>
      </c>
      <c r="X30" s="12">
        <v>11742.239192590001</v>
      </c>
      <c r="Y30" s="12">
        <v>10521.601167459999</v>
      </c>
      <c r="Z30" s="12">
        <v>9405.6822929100017</v>
      </c>
      <c r="AA30" s="12">
        <v>8623.6245536999995</v>
      </c>
    </row>
    <row r="31" spans="1:32" s="10" customFormat="1">
      <c r="A31" s="11" t="s">
        <v>26</v>
      </c>
      <c r="B31" s="11" t="s">
        <v>15</v>
      </c>
      <c r="C31" s="12">
        <v>166.21364199999999</v>
      </c>
      <c r="D31" s="12">
        <v>195.06464</v>
      </c>
      <c r="E31" s="12">
        <v>1124.726583443</v>
      </c>
      <c r="F31" s="12">
        <v>1623.5097457659999</v>
      </c>
      <c r="G31" s="12">
        <v>2233.1349024299998</v>
      </c>
      <c r="H31" s="12">
        <v>3679.8357387219994</v>
      </c>
      <c r="I31" s="12">
        <v>3904.9344005120001</v>
      </c>
      <c r="J31" s="12">
        <v>4916.346169423</v>
      </c>
      <c r="K31" s="12">
        <v>5431.5070901340005</v>
      </c>
      <c r="L31" s="12">
        <v>4948.8967898179999</v>
      </c>
      <c r="M31" s="12">
        <v>5535.2538955720001</v>
      </c>
      <c r="N31" s="12">
        <v>5670.748885891001</v>
      </c>
      <c r="O31" s="12">
        <v>5858.1861610449987</v>
      </c>
      <c r="P31" s="12">
        <v>6196.1243043129998</v>
      </c>
      <c r="Q31" s="12">
        <v>5988.598936123999</v>
      </c>
      <c r="R31" s="12">
        <v>5844.2647197610004</v>
      </c>
      <c r="S31" s="12">
        <v>5506.8739584340001</v>
      </c>
      <c r="T31" s="12">
        <v>5041.929101112999</v>
      </c>
      <c r="U31" s="12">
        <v>5499.6675475540005</v>
      </c>
      <c r="V31" s="12">
        <v>5307.9548423799997</v>
      </c>
      <c r="W31" s="12">
        <v>4838.6304911029993</v>
      </c>
      <c r="X31" s="12">
        <v>5188.506068906001</v>
      </c>
      <c r="Y31" s="12">
        <v>5221.1062719789998</v>
      </c>
      <c r="Z31" s="12">
        <v>5689.8492531450001</v>
      </c>
      <c r="AA31" s="12">
        <v>4807.7181795729994</v>
      </c>
    </row>
    <row r="32" spans="1:32" s="10" customFormat="1">
      <c r="A32" s="31" t="s">
        <v>26</v>
      </c>
      <c r="B32" s="31" t="s">
        <v>17</v>
      </c>
      <c r="C32" s="12">
        <v>19.070034889999999</v>
      </c>
      <c r="D32" s="12">
        <v>40.837771599999996</v>
      </c>
      <c r="E32" s="12">
        <v>81.0572868</v>
      </c>
      <c r="F32" s="12">
        <v>118.6228077</v>
      </c>
      <c r="G32" s="12">
        <v>163.89738389999999</v>
      </c>
      <c r="H32" s="12">
        <v>204.99217370000002</v>
      </c>
      <c r="I32" s="12">
        <v>272.13454999999999</v>
      </c>
      <c r="J32" s="12">
        <v>333.00431509999999</v>
      </c>
      <c r="K32" s="12">
        <v>412.15467200000001</v>
      </c>
      <c r="L32" s="12">
        <v>499.98191750000001</v>
      </c>
      <c r="M32" s="12">
        <v>598.10798260000001</v>
      </c>
      <c r="N32" s="12">
        <v>679.40597200000002</v>
      </c>
      <c r="O32" s="12">
        <v>821.08432349999998</v>
      </c>
      <c r="P32" s="12">
        <v>939.84030870000004</v>
      </c>
      <c r="Q32" s="12">
        <v>1028.1819856</v>
      </c>
      <c r="R32" s="12">
        <v>1166.076552</v>
      </c>
      <c r="S32" s="12">
        <v>1288.295237</v>
      </c>
      <c r="T32" s="12">
        <v>1366.3021726999998</v>
      </c>
      <c r="U32" s="12">
        <v>1508.131736</v>
      </c>
      <c r="V32" s="12">
        <v>1622.4574239999999</v>
      </c>
      <c r="W32" s="12">
        <v>1645.395424</v>
      </c>
      <c r="X32" s="12">
        <v>1808.770235</v>
      </c>
      <c r="Y32" s="12">
        <v>1920.5640599999999</v>
      </c>
      <c r="Z32" s="12">
        <v>1986.8251829999999</v>
      </c>
      <c r="AA32" s="12">
        <v>2085.2496630000001</v>
      </c>
    </row>
    <row r="33" spans="1:27" s="10" customFormat="1">
      <c r="A33" s="35" t="s">
        <v>98</v>
      </c>
      <c r="B33" s="35"/>
      <c r="C33" s="29">
        <v>60367.237419746889</v>
      </c>
      <c r="D33" s="29">
        <v>60522.698782808046</v>
      </c>
      <c r="E33" s="29">
        <v>63060.595986981898</v>
      </c>
      <c r="F33" s="29">
        <v>62742.5421076114</v>
      </c>
      <c r="G33" s="29">
        <v>65771.663356212972</v>
      </c>
      <c r="H33" s="29">
        <v>66810.396695481395</v>
      </c>
      <c r="I33" s="29">
        <v>64955.684992229384</v>
      </c>
      <c r="J33" s="29">
        <v>66450.005919812058</v>
      </c>
      <c r="K33" s="29">
        <v>67151.739268003905</v>
      </c>
      <c r="L33" s="29">
        <v>70875.124126820403</v>
      </c>
      <c r="M33" s="29">
        <v>67318.585521535206</v>
      </c>
      <c r="N33" s="29">
        <v>67844.393892353008</v>
      </c>
      <c r="O33" s="29">
        <v>74211.194724645189</v>
      </c>
      <c r="P33" s="29">
        <v>76659.37879780549</v>
      </c>
      <c r="Q33" s="29">
        <v>81332.052679627392</v>
      </c>
      <c r="R33" s="29">
        <v>79236.468779323593</v>
      </c>
      <c r="S33" s="29">
        <v>82042.524929506108</v>
      </c>
      <c r="T33" s="29">
        <v>79191.757636498194</v>
      </c>
      <c r="U33" s="29">
        <v>82546.48153452159</v>
      </c>
      <c r="V33" s="29">
        <v>87018.450444361486</v>
      </c>
      <c r="W33" s="29">
        <v>86884.94303998971</v>
      </c>
      <c r="X33" s="29">
        <v>89093.550644879491</v>
      </c>
      <c r="Y33" s="29">
        <v>91601.581638784293</v>
      </c>
      <c r="Z33" s="29">
        <v>95932.035175498197</v>
      </c>
      <c r="AA33" s="29">
        <v>96137.846980480608</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40315.908909999998</v>
      </c>
      <c r="D36" s="12">
        <v>40786.189399999988</v>
      </c>
      <c r="E36" s="12">
        <v>33722.000148900006</v>
      </c>
      <c r="F36" s="12">
        <v>30968.615655482994</v>
      </c>
      <c r="G36" s="12">
        <v>29066.937981179995</v>
      </c>
      <c r="H36" s="12">
        <v>28102.854549883003</v>
      </c>
      <c r="I36" s="12">
        <v>22374.870980800006</v>
      </c>
      <c r="J36" s="12">
        <v>20807.295486959003</v>
      </c>
      <c r="K36" s="12">
        <v>18451.692264190999</v>
      </c>
      <c r="L36" s="12">
        <v>16301.781799951501</v>
      </c>
      <c r="M36" s="12">
        <v>15905.560399229</v>
      </c>
      <c r="N36" s="12">
        <v>15909.274447752998</v>
      </c>
      <c r="O36" s="12">
        <v>11489.052037541998</v>
      </c>
      <c r="P36" s="12">
        <v>11356.776288939003</v>
      </c>
      <c r="Q36" s="12">
        <v>10164.285541313999</v>
      </c>
      <c r="R36" s="12">
        <v>6402.1152451890002</v>
      </c>
      <c r="S36" s="12">
        <v>6818.1215432709996</v>
      </c>
      <c r="T36" s="12">
        <v>0.21629504300000002</v>
      </c>
      <c r="U36" s="12">
        <v>0.19574676199999999</v>
      </c>
      <c r="V36" s="12">
        <v>0.16914826399999999</v>
      </c>
      <c r="W36" s="12">
        <v>0.15995968800000002</v>
      </c>
      <c r="X36" s="12">
        <v>6.0018687000000001E-2</v>
      </c>
      <c r="Y36" s="12">
        <v>4.9243687000000001E-2</v>
      </c>
      <c r="Z36" s="12">
        <v>4.2211501999999998E-2</v>
      </c>
      <c r="AA36" s="12">
        <v>3.1734133299999995E-2</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940.10784920000003</v>
      </c>
      <c r="D38" s="12">
        <v>900.21196256399992</v>
      </c>
      <c r="E38" s="12">
        <v>2241.9263139584</v>
      </c>
      <c r="F38" s="12">
        <v>2464.4622551256998</v>
      </c>
      <c r="G38" s="12">
        <v>2514.0375732990001</v>
      </c>
      <c r="H38" s="12">
        <v>2175.8594950526999</v>
      </c>
      <c r="I38" s="12">
        <v>3193.4090413775998</v>
      </c>
      <c r="J38" s="12">
        <v>2879.8758642419998</v>
      </c>
      <c r="K38" s="12">
        <v>3496.1671532509999</v>
      </c>
      <c r="L38" s="12">
        <v>3224.6176009563005</v>
      </c>
      <c r="M38" s="12">
        <v>4397.960627681</v>
      </c>
      <c r="N38" s="12">
        <v>4668.8190909529994</v>
      </c>
      <c r="O38" s="12">
        <v>4146.2302493260004</v>
      </c>
      <c r="P38" s="12">
        <v>3408.0756376799995</v>
      </c>
      <c r="Q38" s="12">
        <v>3009.7322615709995</v>
      </c>
      <c r="R38" s="12">
        <v>3869.3590705779998</v>
      </c>
      <c r="S38" s="12">
        <v>3108.0980091445003</v>
      </c>
      <c r="T38" s="12">
        <v>3596.8202776659996</v>
      </c>
      <c r="U38" s="12">
        <v>3301.3430154530006</v>
      </c>
      <c r="V38" s="12">
        <v>3605.6095030939996</v>
      </c>
      <c r="W38" s="12">
        <v>3755.388970683</v>
      </c>
      <c r="X38" s="12">
        <v>3139.7264469669999</v>
      </c>
      <c r="Y38" s="12">
        <v>1597.2105478220001</v>
      </c>
      <c r="Z38" s="12">
        <v>1050.563268717</v>
      </c>
      <c r="AA38" s="12">
        <v>1037.129555363</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2.1404879007799997</v>
      </c>
      <c r="D40" s="12">
        <v>4.6258550399999997E-3</v>
      </c>
      <c r="E40" s="12">
        <v>16.335603366900003</v>
      </c>
      <c r="F40" s="12">
        <v>49.336370288800012</v>
      </c>
      <c r="G40" s="12">
        <v>24.620049391999999</v>
      </c>
      <c r="H40" s="12">
        <v>15.416628150900001</v>
      </c>
      <c r="I40" s="12">
        <v>46.429853423880004</v>
      </c>
      <c r="J40" s="12">
        <v>128.40169227129999</v>
      </c>
      <c r="K40" s="12">
        <v>227.14235912110001</v>
      </c>
      <c r="L40" s="12">
        <v>183.1850974189</v>
      </c>
      <c r="M40" s="12">
        <v>463.03723612530001</v>
      </c>
      <c r="N40" s="12">
        <v>549.07764816079998</v>
      </c>
      <c r="O40" s="12">
        <v>575.65660297850002</v>
      </c>
      <c r="P40" s="12">
        <v>907.26191048499993</v>
      </c>
      <c r="Q40" s="12">
        <v>839.25000241800001</v>
      </c>
      <c r="R40" s="12">
        <v>1657.004977649</v>
      </c>
      <c r="S40" s="12">
        <v>1948.6770884349999</v>
      </c>
      <c r="T40" s="12">
        <v>4335.7615250640001</v>
      </c>
      <c r="U40" s="12">
        <v>2094.2430463790001</v>
      </c>
      <c r="V40" s="12">
        <v>3182.651482753</v>
      </c>
      <c r="W40" s="12">
        <v>3385.460756593</v>
      </c>
      <c r="X40" s="12">
        <v>2374.3131154769999</v>
      </c>
      <c r="Y40" s="12">
        <v>3449.6220401800006</v>
      </c>
      <c r="Z40" s="12">
        <v>4650.0982455169997</v>
      </c>
      <c r="AA40" s="12">
        <v>4036.4111534599997</v>
      </c>
    </row>
    <row r="41" spans="1:27" s="10" customFormat="1">
      <c r="A41" s="11" t="s">
        <v>27</v>
      </c>
      <c r="B41" s="11" t="s">
        <v>3</v>
      </c>
      <c r="C41" s="12">
        <v>716.45875000000001</v>
      </c>
      <c r="D41" s="12">
        <v>729.43299000000002</v>
      </c>
      <c r="E41" s="12">
        <v>741.28336000000002</v>
      </c>
      <c r="F41" s="12">
        <v>707.83443</v>
      </c>
      <c r="G41" s="12">
        <v>723.51315999999997</v>
      </c>
      <c r="H41" s="12">
        <v>730.98377000000005</v>
      </c>
      <c r="I41" s="12">
        <v>724.66776000000004</v>
      </c>
      <c r="J41" s="12">
        <v>722.03833000000009</v>
      </c>
      <c r="K41" s="12">
        <v>721.29798000000005</v>
      </c>
      <c r="L41" s="12">
        <v>726.20498999999995</v>
      </c>
      <c r="M41" s="12">
        <v>722.25693000000001</v>
      </c>
      <c r="N41" s="12">
        <v>718.76958999999999</v>
      </c>
      <c r="O41" s="12">
        <v>713.02373999999998</v>
      </c>
      <c r="P41" s="12">
        <v>715.15003000000002</v>
      </c>
      <c r="Q41" s="12">
        <v>229.43201999999999</v>
      </c>
      <c r="R41" s="12">
        <v>219.62191999999999</v>
      </c>
      <c r="S41" s="12">
        <v>188.68834000000001</v>
      </c>
      <c r="T41" s="12">
        <v>194.09843000000001</v>
      </c>
      <c r="U41" s="12">
        <v>190.28073000000001</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6356.2700713549011</v>
      </c>
      <c r="D43" s="12">
        <v>5846.6744078590009</v>
      </c>
      <c r="E43" s="12">
        <v>14742.3176170882</v>
      </c>
      <c r="F43" s="12">
        <v>16225.7662786119</v>
      </c>
      <c r="G43" s="12">
        <v>17928.659212492101</v>
      </c>
      <c r="H43" s="12">
        <v>22883.185336140807</v>
      </c>
      <c r="I43" s="12">
        <v>25946.512873381998</v>
      </c>
      <c r="J43" s="12">
        <v>28776.520243059003</v>
      </c>
      <c r="K43" s="12">
        <v>28588.136099850002</v>
      </c>
      <c r="L43" s="12">
        <v>31255.216518197001</v>
      </c>
      <c r="M43" s="12">
        <v>31893.582015335007</v>
      </c>
      <c r="N43" s="12">
        <v>31951.228834452999</v>
      </c>
      <c r="O43" s="12">
        <v>32179.937925574999</v>
      </c>
      <c r="P43" s="12">
        <v>34948.651374008004</v>
      </c>
      <c r="Q43" s="12">
        <v>42363.487685680004</v>
      </c>
      <c r="R43" s="12">
        <v>41648.216706396997</v>
      </c>
      <c r="S43" s="12">
        <v>41837.642382564998</v>
      </c>
      <c r="T43" s="12">
        <v>40483.358865729999</v>
      </c>
      <c r="U43" s="12">
        <v>40384.068497448992</v>
      </c>
      <c r="V43" s="12">
        <v>41686.403648724998</v>
      </c>
      <c r="W43" s="12">
        <v>43092.192847355007</v>
      </c>
      <c r="X43" s="12">
        <v>41353.521214396998</v>
      </c>
      <c r="Y43" s="12">
        <v>43659.217064278993</v>
      </c>
      <c r="Z43" s="12">
        <v>54675.150336882005</v>
      </c>
      <c r="AA43" s="12">
        <v>53742.528267103</v>
      </c>
    </row>
    <row r="44" spans="1:27" s="10" customFormat="1">
      <c r="A44" s="11" t="s">
        <v>27</v>
      </c>
      <c r="B44" s="11" t="s">
        <v>9</v>
      </c>
      <c r="C44" s="12">
        <v>8404.3654958970001</v>
      </c>
      <c r="D44" s="12">
        <v>8299.8807998120992</v>
      </c>
      <c r="E44" s="12">
        <v>8670.8002453539993</v>
      </c>
      <c r="F44" s="12">
        <v>8519.4823975809995</v>
      </c>
      <c r="G44" s="12">
        <v>8371.9858536552001</v>
      </c>
      <c r="H44" s="12">
        <v>7596.4590559803983</v>
      </c>
      <c r="I44" s="12">
        <v>8237.978798923803</v>
      </c>
      <c r="J44" s="12">
        <v>8523.7732706822935</v>
      </c>
      <c r="K44" s="12">
        <v>10282.846053464902</v>
      </c>
      <c r="L44" s="12">
        <v>11113.912251884001</v>
      </c>
      <c r="M44" s="12">
        <v>12371.463453676999</v>
      </c>
      <c r="N44" s="12">
        <v>14497.605320061999</v>
      </c>
      <c r="O44" s="12">
        <v>14939.147908147002</v>
      </c>
      <c r="P44" s="12">
        <v>14379.644042004998</v>
      </c>
      <c r="Q44" s="12">
        <v>15193.336740913002</v>
      </c>
      <c r="R44" s="12">
        <v>20251.019197634996</v>
      </c>
      <c r="S44" s="12">
        <v>27046.658588844999</v>
      </c>
      <c r="T44" s="12">
        <v>32832.119844171</v>
      </c>
      <c r="U44" s="12">
        <v>38382.554481122992</v>
      </c>
      <c r="V44" s="12">
        <v>51557.496270187003</v>
      </c>
      <c r="W44" s="12">
        <v>52731.472726439999</v>
      </c>
      <c r="X44" s="12">
        <v>50974.978126060007</v>
      </c>
      <c r="Y44" s="12">
        <v>50976.984712919999</v>
      </c>
      <c r="Z44" s="12">
        <v>49327.749888000006</v>
      </c>
      <c r="AA44" s="12">
        <v>52478.874820999998</v>
      </c>
    </row>
    <row r="45" spans="1:27" s="10" customFormat="1">
      <c r="A45" s="11" t="s">
        <v>27</v>
      </c>
      <c r="B45" s="11" t="s">
        <v>102</v>
      </c>
      <c r="C45" s="12">
        <v>53.568294219999999</v>
      </c>
      <c r="D45" s="12">
        <v>53.800706218999998</v>
      </c>
      <c r="E45" s="12">
        <v>56.187899911000002</v>
      </c>
      <c r="F45" s="12">
        <v>57.786082667999999</v>
      </c>
      <c r="G45" s="12">
        <v>56.358683446000001</v>
      </c>
      <c r="H45" s="12">
        <v>1320.66615</v>
      </c>
      <c r="I45" s="12">
        <v>1351.992925</v>
      </c>
      <c r="J45" s="12">
        <v>2548.5828799999999</v>
      </c>
      <c r="K45" s="12">
        <v>2969.0127130000001</v>
      </c>
      <c r="L45" s="12">
        <v>3874.9170770000001</v>
      </c>
      <c r="M45" s="12">
        <v>4354.9958100000003</v>
      </c>
      <c r="N45" s="12">
        <v>5226.2265729999999</v>
      </c>
      <c r="O45" s="12">
        <v>5675.5955100000001</v>
      </c>
      <c r="P45" s="12">
        <v>5738.5378200000005</v>
      </c>
      <c r="Q45" s="12">
        <v>4950.7023099999997</v>
      </c>
      <c r="R45" s="12">
        <v>5455.0073899999998</v>
      </c>
      <c r="S45" s="12">
        <v>7103.3631659999992</v>
      </c>
      <c r="T45" s="12">
        <v>7455.6758040000004</v>
      </c>
      <c r="U45" s="12">
        <v>12346.431504999999</v>
      </c>
      <c r="V45" s="12">
        <v>17098.227754</v>
      </c>
      <c r="W45" s="12">
        <v>17287.777545999998</v>
      </c>
      <c r="X45" s="12">
        <v>17016.772974</v>
      </c>
      <c r="Y45" s="12">
        <v>17327.043908</v>
      </c>
      <c r="Z45" s="12">
        <v>15134.704273000001</v>
      </c>
      <c r="AA45" s="12">
        <v>15922.528167</v>
      </c>
    </row>
    <row r="46" spans="1:27" s="10" customFormat="1">
      <c r="A46" s="11" t="s">
        <v>27</v>
      </c>
      <c r="B46" s="11" t="s">
        <v>15</v>
      </c>
      <c r="C46" s="12">
        <v>510.12259999999998</v>
      </c>
      <c r="D46" s="12">
        <v>633.21858999999995</v>
      </c>
      <c r="E46" s="12">
        <v>791.34513838399994</v>
      </c>
      <c r="F46" s="12">
        <v>996.95689615499998</v>
      </c>
      <c r="G46" s="12">
        <v>999.60467070199991</v>
      </c>
      <c r="H46" s="12">
        <v>692.89087712700007</v>
      </c>
      <c r="I46" s="12">
        <v>851.69217205099994</v>
      </c>
      <c r="J46" s="12">
        <v>828.51461739499996</v>
      </c>
      <c r="K46" s="12">
        <v>829.70328544400002</v>
      </c>
      <c r="L46" s="12">
        <v>757.28536644699989</v>
      </c>
      <c r="M46" s="12">
        <v>751.15619076799987</v>
      </c>
      <c r="N46" s="12">
        <v>699.04311882299987</v>
      </c>
      <c r="O46" s="12">
        <v>718.32441537799991</v>
      </c>
      <c r="P46" s="12">
        <v>763.04872232000002</v>
      </c>
      <c r="Q46" s="12">
        <v>2463.8393667599998</v>
      </c>
      <c r="R46" s="12">
        <v>3045.969244036</v>
      </c>
      <c r="S46" s="12">
        <v>4287.3234234069996</v>
      </c>
      <c r="T46" s="12">
        <v>4507.8542630559996</v>
      </c>
      <c r="U46" s="12">
        <v>4022.8370533330003</v>
      </c>
      <c r="V46" s="12">
        <v>4236.3847388980003</v>
      </c>
      <c r="W46" s="12">
        <v>4028.9308160399996</v>
      </c>
      <c r="X46" s="12">
        <v>3940.340819004</v>
      </c>
      <c r="Y46" s="12">
        <v>3614.3790277369999</v>
      </c>
      <c r="Z46" s="12">
        <v>3973.862888007</v>
      </c>
      <c r="AA46" s="12">
        <v>3719.8283994399999</v>
      </c>
    </row>
    <row r="47" spans="1:27" s="10" customFormat="1">
      <c r="A47" s="11" t="s">
        <v>27</v>
      </c>
      <c r="B47" s="11" t="s">
        <v>17</v>
      </c>
      <c r="C47" s="12">
        <v>11.726137</v>
      </c>
      <c r="D47" s="12">
        <v>18.928944000000001</v>
      </c>
      <c r="E47" s="12">
        <v>33.720669999999998</v>
      </c>
      <c r="F47" s="12">
        <v>55.825119999999998</v>
      </c>
      <c r="G47" s="12">
        <v>81.422740000000005</v>
      </c>
      <c r="H47" s="12">
        <v>105.26526</v>
      </c>
      <c r="I47" s="12">
        <v>149.78534999999999</v>
      </c>
      <c r="J47" s="12">
        <v>186.05417</v>
      </c>
      <c r="K47" s="12">
        <v>260.53300000000002</v>
      </c>
      <c r="L47" s="12">
        <v>338.67795000000001</v>
      </c>
      <c r="M47" s="12">
        <v>429.86324999999999</v>
      </c>
      <c r="N47" s="12">
        <v>505.92797999999999</v>
      </c>
      <c r="O47" s="12">
        <v>603.53779999999995</v>
      </c>
      <c r="P47" s="12">
        <v>706.87270000000001</v>
      </c>
      <c r="Q47" s="12">
        <v>767.63869999999997</v>
      </c>
      <c r="R47" s="12">
        <v>891.65409999999997</v>
      </c>
      <c r="S47" s="12">
        <v>1005.70435</v>
      </c>
      <c r="T47" s="12">
        <v>1126.9094</v>
      </c>
      <c r="U47" s="12">
        <v>1274.8977</v>
      </c>
      <c r="V47" s="12">
        <v>1458.2229</v>
      </c>
      <c r="W47" s="12">
        <v>1572.0352</v>
      </c>
      <c r="X47" s="12">
        <v>1666.0775000000001</v>
      </c>
      <c r="Y47" s="12">
        <v>1783.4948999999999</v>
      </c>
      <c r="Z47" s="12">
        <v>1821.0253</v>
      </c>
      <c r="AA47" s="12">
        <v>1914.0272</v>
      </c>
    </row>
    <row r="48" spans="1:27" s="10" customFormat="1">
      <c r="A48" s="35" t="s">
        <v>98</v>
      </c>
      <c r="B48" s="35"/>
      <c r="C48" s="29">
        <v>56735.251564352679</v>
      </c>
      <c r="D48" s="29">
        <v>56562.394186090125</v>
      </c>
      <c r="E48" s="29">
        <v>60134.663288667507</v>
      </c>
      <c r="F48" s="29">
        <v>58935.497387090392</v>
      </c>
      <c r="G48" s="29">
        <v>58629.753830018293</v>
      </c>
      <c r="H48" s="29">
        <v>61504.758835207809</v>
      </c>
      <c r="I48" s="29">
        <v>60523.869307907291</v>
      </c>
      <c r="J48" s="29">
        <v>61837.904887213597</v>
      </c>
      <c r="K48" s="29">
        <v>61767.281909878002</v>
      </c>
      <c r="L48" s="29">
        <v>62804.918258407706</v>
      </c>
      <c r="M48" s="29">
        <v>65753.8606620473</v>
      </c>
      <c r="N48" s="29">
        <v>68294.774931381791</v>
      </c>
      <c r="O48" s="29">
        <v>64043.048463568499</v>
      </c>
      <c r="P48" s="29">
        <v>65715.559283117007</v>
      </c>
      <c r="Q48" s="29">
        <v>71799.524251896</v>
      </c>
      <c r="R48" s="29">
        <v>74047.337117447983</v>
      </c>
      <c r="S48" s="29">
        <v>80947.885952260491</v>
      </c>
      <c r="T48" s="29">
        <v>81442.375237674001</v>
      </c>
      <c r="U48" s="29">
        <v>84352.685517165984</v>
      </c>
      <c r="V48" s="29">
        <v>100032.330053023</v>
      </c>
      <c r="W48" s="29">
        <v>102964.675260759</v>
      </c>
      <c r="X48" s="29">
        <v>97842.598921588011</v>
      </c>
      <c r="Y48" s="29">
        <v>99683.083608888002</v>
      </c>
      <c r="Z48" s="29">
        <v>109703.60395061801</v>
      </c>
      <c r="AA48" s="29">
        <v>111294.97553105929</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27215.010999999995</v>
      </c>
      <c r="D52" s="12">
        <v>25007.230800000001</v>
      </c>
      <c r="E52" s="12">
        <v>18052.622383159</v>
      </c>
      <c r="F52" s="12">
        <v>16857.333455395001</v>
      </c>
      <c r="G52" s="12">
        <v>13190.945058707002</v>
      </c>
      <c r="H52" s="12">
        <v>10736.99466803</v>
      </c>
      <c r="I52" s="12">
        <v>7548.5708036400001</v>
      </c>
      <c r="J52" s="12">
        <v>6871.7594643900002</v>
      </c>
      <c r="K52" s="12">
        <v>7.7271480000000003E-2</v>
      </c>
      <c r="L52" s="12">
        <v>7.9030457999999998E-2</v>
      </c>
      <c r="M52" s="12">
        <v>8.0183630000000006E-2</v>
      </c>
      <c r="N52" s="12">
        <v>8.2406543999999998E-2</v>
      </c>
      <c r="O52" s="12">
        <v>7.537910049999999E-2</v>
      </c>
      <c r="P52" s="12">
        <v>6.8919596999999999E-2</v>
      </c>
      <c r="Q52" s="12">
        <v>7.1041851000000003E-2</v>
      </c>
      <c r="R52" s="12">
        <v>5.7827298000000006E-2</v>
      </c>
      <c r="S52" s="12">
        <v>5.5742627000000003E-2</v>
      </c>
      <c r="T52" s="12">
        <v>5.520353800000001E-2</v>
      </c>
      <c r="U52" s="12">
        <v>5.4127551000000003E-2</v>
      </c>
      <c r="V52" s="12">
        <v>5.3784052999999998E-2</v>
      </c>
      <c r="W52" s="12">
        <v>5.3534372500000003E-2</v>
      </c>
      <c r="X52" s="12">
        <v>4.6884477800000005E-2</v>
      </c>
      <c r="Y52" s="12">
        <v>9.0912131000000004E-3</v>
      </c>
      <c r="Z52" s="12">
        <v>1.2896069E-2</v>
      </c>
      <c r="AA52" s="12">
        <v>0</v>
      </c>
    </row>
    <row r="53" spans="1:27" s="10" customFormat="1">
      <c r="A53" s="11" t="s">
        <v>28</v>
      </c>
      <c r="B53" s="11" t="s">
        <v>8</v>
      </c>
      <c r="C53" s="12">
        <v>0</v>
      </c>
      <c r="D53" s="12">
        <v>3.4665706999999998E-3</v>
      </c>
      <c r="E53" s="12">
        <v>4.2184572999999998E-3</v>
      </c>
      <c r="F53" s="12">
        <v>5.3455936999999999E-3</v>
      </c>
      <c r="G53" s="12">
        <v>5.4847495999999999E-3</v>
      </c>
      <c r="H53" s="12">
        <v>6.012814E-3</v>
      </c>
      <c r="I53" s="12">
        <v>6.3361550000000004E-3</v>
      </c>
      <c r="J53" s="12">
        <v>6.4579579999999998E-3</v>
      </c>
      <c r="K53" s="12">
        <v>6.3086490000000004E-3</v>
      </c>
      <c r="L53" s="12">
        <v>6.3278650000000002E-3</v>
      </c>
      <c r="M53" s="12">
        <v>6.3860549999999999E-3</v>
      </c>
      <c r="N53" s="12">
        <v>7.5648349999999998E-3</v>
      </c>
      <c r="O53" s="12">
        <v>7.2364774999999996E-3</v>
      </c>
      <c r="P53" s="12">
        <v>7.2903029999999997E-3</v>
      </c>
      <c r="Q53" s="12">
        <v>9.6629320000000008E-3</v>
      </c>
      <c r="R53" s="12">
        <v>9.8714149999999997E-3</v>
      </c>
      <c r="S53" s="12">
        <v>1.0018966000000001E-2</v>
      </c>
      <c r="T53" s="12">
        <v>1.0779235E-2</v>
      </c>
      <c r="U53" s="12">
        <v>1.1484177E-2</v>
      </c>
      <c r="V53" s="12">
        <v>1.1970472500000001E-2</v>
      </c>
      <c r="W53" s="12">
        <v>1.9868819999999999E-2</v>
      </c>
      <c r="X53" s="12">
        <v>1.9123817000000001E-2</v>
      </c>
      <c r="Y53" s="12">
        <v>1.9416282E-2</v>
      </c>
      <c r="Z53" s="12">
        <v>2.0489110000000001E-2</v>
      </c>
      <c r="AA53" s="12">
        <v>2.0525804000000002E-2</v>
      </c>
    </row>
    <row r="54" spans="1:27" s="10" customFormat="1">
      <c r="A54" s="11" t="s">
        <v>28</v>
      </c>
      <c r="B54" s="11" t="s">
        <v>12</v>
      </c>
      <c r="C54" s="12">
        <v>15.316383999999999</v>
      </c>
      <c r="D54" s="12">
        <v>18.785886999999999</v>
      </c>
      <c r="E54" s="12">
        <v>204.77542</v>
      </c>
      <c r="F54" s="12">
        <v>134.19675000000001</v>
      </c>
      <c r="G54" s="12">
        <v>198.49253999999999</v>
      </c>
      <c r="H54" s="12">
        <v>351.55889999999999</v>
      </c>
      <c r="I54" s="12">
        <v>183.48146</v>
      </c>
      <c r="J54" s="12">
        <v>622.39819999999997</v>
      </c>
      <c r="K54" s="12">
        <v>378.26119999999997</v>
      </c>
      <c r="L54" s="12">
        <v>331.09050000000002</v>
      </c>
      <c r="M54" s="12">
        <v>309.12628000000001</v>
      </c>
      <c r="N54" s="12">
        <v>554.83416999999997</v>
      </c>
      <c r="O54" s="12">
        <v>329.92399999999998</v>
      </c>
      <c r="P54" s="12">
        <v>442.40291999999999</v>
      </c>
      <c r="Q54" s="12">
        <v>541.94226000000003</v>
      </c>
      <c r="R54" s="12">
        <v>676.08349999999996</v>
      </c>
      <c r="S54" s="12">
        <v>0</v>
      </c>
      <c r="T54" s="12">
        <v>0</v>
      </c>
      <c r="U54" s="12">
        <v>0</v>
      </c>
      <c r="V54" s="12">
        <v>0</v>
      </c>
      <c r="W54" s="12">
        <v>0</v>
      </c>
      <c r="X54" s="12">
        <v>0</v>
      </c>
      <c r="Y54" s="12">
        <v>0</v>
      </c>
      <c r="Z54" s="12">
        <v>0</v>
      </c>
      <c r="AA54" s="12">
        <v>0</v>
      </c>
    </row>
    <row r="55" spans="1:27" s="10" customFormat="1">
      <c r="A55" s="11" t="s">
        <v>28</v>
      </c>
      <c r="B55" s="11" t="s">
        <v>5</v>
      </c>
      <c r="C55" s="12">
        <v>20.711337428500002</v>
      </c>
      <c r="D55" s="12">
        <v>14.191925850399999</v>
      </c>
      <c r="E55" s="12">
        <v>97.114404541900001</v>
      </c>
      <c r="F55" s="12">
        <v>95.905743566400005</v>
      </c>
      <c r="G55" s="12">
        <v>130.99766489619998</v>
      </c>
      <c r="H55" s="12">
        <v>281.95576572850007</v>
      </c>
      <c r="I55" s="12">
        <v>95.26490757309999</v>
      </c>
      <c r="J55" s="12">
        <v>209.78578606240004</v>
      </c>
      <c r="K55" s="12">
        <v>169.59110227219998</v>
      </c>
      <c r="L55" s="12">
        <v>237.39901306000002</v>
      </c>
      <c r="M55" s="12">
        <v>237.55929053580002</v>
      </c>
      <c r="N55" s="12">
        <v>703.11210501840003</v>
      </c>
      <c r="O55" s="12">
        <v>470.23244785580005</v>
      </c>
      <c r="P55" s="12">
        <v>515.28430075360006</v>
      </c>
      <c r="Q55" s="12">
        <v>875.95505048370012</v>
      </c>
      <c r="R55" s="12">
        <v>925.96771197100009</v>
      </c>
      <c r="S55" s="12">
        <v>1808.360114782</v>
      </c>
      <c r="T55" s="12">
        <v>2376.36609249</v>
      </c>
      <c r="U55" s="12">
        <v>2026.5661254509998</v>
      </c>
      <c r="V55" s="12">
        <v>2430.2715370220003</v>
      </c>
      <c r="W55" s="12">
        <v>4238.8100818379999</v>
      </c>
      <c r="X55" s="12">
        <v>3701.708397634</v>
      </c>
      <c r="Y55" s="12">
        <v>4166.8935922119999</v>
      </c>
      <c r="Z55" s="12">
        <v>5667.2358106935999</v>
      </c>
      <c r="AA55" s="12">
        <v>4868.5162140299999</v>
      </c>
    </row>
    <row r="56" spans="1:27" s="10" customFormat="1">
      <c r="A56" s="11" t="s">
        <v>28</v>
      </c>
      <c r="B56" s="11" t="s">
        <v>3</v>
      </c>
      <c r="C56" s="12">
        <v>2749.2929900000004</v>
      </c>
      <c r="D56" s="12">
        <v>3332.6409600000002</v>
      </c>
      <c r="E56" s="12">
        <v>3443.9631249999998</v>
      </c>
      <c r="F56" s="12">
        <v>3265.595609</v>
      </c>
      <c r="G56" s="12">
        <v>2730.8345800000002</v>
      </c>
      <c r="H56" s="12">
        <v>4097.3110900000001</v>
      </c>
      <c r="I56" s="12">
        <v>3417.220824</v>
      </c>
      <c r="J56" s="12">
        <v>2955.2069559999995</v>
      </c>
      <c r="K56" s="12">
        <v>2957.6894250000005</v>
      </c>
      <c r="L56" s="12">
        <v>2698.6532999999999</v>
      </c>
      <c r="M56" s="12">
        <v>3297.3772700000004</v>
      </c>
      <c r="N56" s="12">
        <v>3404.9626759999996</v>
      </c>
      <c r="O56" s="12">
        <v>3241.3050060000005</v>
      </c>
      <c r="P56" s="12">
        <v>2712.1225899999999</v>
      </c>
      <c r="Q56" s="12">
        <v>4082.7070240000003</v>
      </c>
      <c r="R56" s="12">
        <v>3417.0523149999999</v>
      </c>
      <c r="S56" s="12">
        <v>2959.3042899999991</v>
      </c>
      <c r="T56" s="12">
        <v>2957.0764720000002</v>
      </c>
      <c r="U56" s="12">
        <v>2698.8456459999998</v>
      </c>
      <c r="V56" s="12">
        <v>3297.7222000000002</v>
      </c>
      <c r="W56" s="12">
        <v>3413.9447449999998</v>
      </c>
      <c r="X56" s="12">
        <v>3242.1161200000001</v>
      </c>
      <c r="Y56" s="12">
        <v>2715.1999000000001</v>
      </c>
      <c r="Z56" s="12">
        <v>4082.9263749999996</v>
      </c>
      <c r="AA56" s="12">
        <v>4093.2209039999998</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11533.65600448015</v>
      </c>
      <c r="D58" s="12">
        <v>12957.611878563997</v>
      </c>
      <c r="E58" s="12">
        <v>15682.045651456661</v>
      </c>
      <c r="F58" s="12">
        <v>17573.322240108158</v>
      </c>
      <c r="G58" s="12">
        <v>20176.2550705084</v>
      </c>
      <c r="H58" s="12">
        <v>19823.5065247411</v>
      </c>
      <c r="I58" s="12">
        <v>22011.285321646199</v>
      </c>
      <c r="J58" s="12">
        <v>21908.641268194104</v>
      </c>
      <c r="K58" s="12">
        <v>26890.807829892507</v>
      </c>
      <c r="L58" s="12">
        <v>24186.521839351204</v>
      </c>
      <c r="M58" s="12">
        <v>29923.861618766303</v>
      </c>
      <c r="N58" s="12">
        <v>28842.845787549901</v>
      </c>
      <c r="O58" s="12">
        <v>30200.099768286102</v>
      </c>
      <c r="P58" s="12">
        <v>31154.765990487405</v>
      </c>
      <c r="Q58" s="12">
        <v>30001.009728140503</v>
      </c>
      <c r="R58" s="12">
        <v>31439.378314504</v>
      </c>
      <c r="S58" s="12">
        <v>30122.528932378795</v>
      </c>
      <c r="T58" s="12">
        <v>32824.835325353299</v>
      </c>
      <c r="U58" s="12">
        <v>29267.541236021803</v>
      </c>
      <c r="V58" s="12">
        <v>30865.143975409999</v>
      </c>
      <c r="W58" s="12">
        <v>29425.375978082997</v>
      </c>
      <c r="X58" s="12">
        <v>29918.376589396299</v>
      </c>
      <c r="Y58" s="12">
        <v>29080.899165338997</v>
      </c>
      <c r="Z58" s="12">
        <v>30002.462512496</v>
      </c>
      <c r="AA58" s="12">
        <v>31625.763452874002</v>
      </c>
    </row>
    <row r="59" spans="1:27" s="10" customFormat="1">
      <c r="A59" s="11" t="s">
        <v>28</v>
      </c>
      <c r="B59" s="11" t="s">
        <v>9</v>
      </c>
      <c r="C59" s="12">
        <v>2104.9587444320996</v>
      </c>
      <c r="D59" s="12">
        <v>1941.4179677394</v>
      </c>
      <c r="E59" s="12">
        <v>1958.8045719377999</v>
      </c>
      <c r="F59" s="12">
        <v>1930.9081691005999</v>
      </c>
      <c r="G59" s="12">
        <v>1891.8929275819</v>
      </c>
      <c r="H59" s="12">
        <v>1870.0800058952002</v>
      </c>
      <c r="I59" s="12">
        <v>1860.1807475040005</v>
      </c>
      <c r="J59" s="12">
        <v>1827.1233425793</v>
      </c>
      <c r="K59" s="12">
        <v>2046.3000925353001</v>
      </c>
      <c r="L59" s="12">
        <v>3920.4882563053006</v>
      </c>
      <c r="M59" s="12">
        <v>3746.4060534546002</v>
      </c>
      <c r="N59" s="12">
        <v>4607.2980537050007</v>
      </c>
      <c r="O59" s="12">
        <v>4848.2973250430005</v>
      </c>
      <c r="P59" s="12">
        <v>5247.477146563001</v>
      </c>
      <c r="Q59" s="12">
        <v>6382.0279898950002</v>
      </c>
      <c r="R59" s="12">
        <v>6561.2941481879998</v>
      </c>
      <c r="S59" s="12">
        <v>7926.1452899999986</v>
      </c>
      <c r="T59" s="12">
        <v>7540.6933859999999</v>
      </c>
      <c r="U59" s="12">
        <v>10697.171320000001</v>
      </c>
      <c r="V59" s="12">
        <v>10546.061293999999</v>
      </c>
      <c r="W59" s="12">
        <v>14229.438953999997</v>
      </c>
      <c r="X59" s="12">
        <v>15061.425074999999</v>
      </c>
      <c r="Y59" s="12">
        <v>15851.872335</v>
      </c>
      <c r="Z59" s="12">
        <v>14313.277154000001</v>
      </c>
      <c r="AA59" s="12">
        <v>14704.596119</v>
      </c>
    </row>
    <row r="60" spans="1:27" s="10" customFormat="1">
      <c r="A60" s="11" t="s">
        <v>28</v>
      </c>
      <c r="B60" s="11" t="s">
        <v>102</v>
      </c>
      <c r="C60" s="12">
        <v>159.37639865349999</v>
      </c>
      <c r="D60" s="12">
        <v>161.47064184070001</v>
      </c>
      <c r="E60" s="12">
        <v>189.16266559229999</v>
      </c>
      <c r="F60" s="12">
        <v>292.59436983300003</v>
      </c>
      <c r="G60" s="12">
        <v>288.26434754600001</v>
      </c>
      <c r="H60" s="12">
        <v>269.01287146999999</v>
      </c>
      <c r="I60" s="12">
        <v>670.94652999999994</v>
      </c>
      <c r="J60" s="12">
        <v>995.07466099999988</v>
      </c>
      <c r="K60" s="12">
        <v>1059.5463610000002</v>
      </c>
      <c r="L60" s="12">
        <v>1373.5975330000001</v>
      </c>
      <c r="M60" s="12">
        <v>1235.1530794999999</v>
      </c>
      <c r="N60" s="12">
        <v>1167.2950129999999</v>
      </c>
      <c r="O60" s="12">
        <v>2181.304075</v>
      </c>
      <c r="P60" s="12">
        <v>2230.9760240000001</v>
      </c>
      <c r="Q60" s="12">
        <v>2599.2952569999998</v>
      </c>
      <c r="R60" s="12">
        <v>2633.1546800000001</v>
      </c>
      <c r="S60" s="12">
        <v>3292.8839419999999</v>
      </c>
      <c r="T60" s="12">
        <v>3071.8633289999998</v>
      </c>
      <c r="U60" s="12">
        <v>3851.7229779999998</v>
      </c>
      <c r="V60" s="12">
        <v>3630.5821499999997</v>
      </c>
      <c r="W60" s="12">
        <v>3846.7931494999998</v>
      </c>
      <c r="X60" s="12">
        <v>4850.2494809999998</v>
      </c>
      <c r="Y60" s="12">
        <v>4956.0381610000004</v>
      </c>
      <c r="Z60" s="12">
        <v>4448.69928162</v>
      </c>
      <c r="AA60" s="12">
        <v>4505.8009622199997</v>
      </c>
    </row>
    <row r="61" spans="1:27" s="10" customFormat="1">
      <c r="A61" s="11" t="s">
        <v>28</v>
      </c>
      <c r="B61" s="11" t="s">
        <v>15</v>
      </c>
      <c r="C61" s="12">
        <v>0</v>
      </c>
      <c r="D61" s="12">
        <v>0</v>
      </c>
      <c r="E61" s="12">
        <v>1.37673676E-2</v>
      </c>
      <c r="F61" s="12">
        <v>4.4679462000000003E-2</v>
      </c>
      <c r="G61" s="12">
        <v>4.7188054E-2</v>
      </c>
      <c r="H61" s="12">
        <v>4.5944262E-2</v>
      </c>
      <c r="I61" s="12">
        <v>4.5102065999999996E-2</v>
      </c>
      <c r="J61" s="12">
        <v>4.7681009999999996E-2</v>
      </c>
      <c r="K61" s="12">
        <v>4.7211486999999996E-2</v>
      </c>
      <c r="L61" s="12">
        <v>4.6038707999999998E-2</v>
      </c>
      <c r="M61" s="12">
        <v>4.5859918E-2</v>
      </c>
      <c r="N61" s="12">
        <v>4.6070100000000003E-2</v>
      </c>
      <c r="O61" s="12">
        <v>5.6795992000000003E-2</v>
      </c>
      <c r="P61" s="12">
        <v>5.7522897000000003E-2</v>
      </c>
      <c r="Q61" s="12">
        <v>8.2851240000000007E-2</v>
      </c>
      <c r="R61" s="12">
        <v>8.4279547999999996E-2</v>
      </c>
      <c r="S61" s="12">
        <v>9.0829099999999996E-2</v>
      </c>
      <c r="T61" s="12">
        <v>9.0043886999999989E-2</v>
      </c>
      <c r="U61" s="12">
        <v>0.12582632999999999</v>
      </c>
      <c r="V61" s="12">
        <v>0.11972070900000001</v>
      </c>
      <c r="W61" s="12">
        <v>0.11758310599999999</v>
      </c>
      <c r="X61" s="12">
        <v>251.752718273</v>
      </c>
      <c r="Y61" s="12">
        <v>252.954611586</v>
      </c>
      <c r="Z61" s="12">
        <v>245.898203787</v>
      </c>
      <c r="AA61" s="12">
        <v>236.72057475399998</v>
      </c>
    </row>
    <row r="62" spans="1:27" s="10" customFormat="1">
      <c r="A62" s="11" t="s">
        <v>28</v>
      </c>
      <c r="B62" s="11" t="s">
        <v>17</v>
      </c>
      <c r="C62" s="12">
        <v>11.97152792</v>
      </c>
      <c r="D62" s="12">
        <v>20.704007180000001</v>
      </c>
      <c r="E62" s="12">
        <v>38.552579460000004</v>
      </c>
      <c r="F62" s="12">
        <v>62.098955150000002</v>
      </c>
      <c r="G62" s="12">
        <v>99.8373603</v>
      </c>
      <c r="H62" s="12">
        <v>128.06121254999999</v>
      </c>
      <c r="I62" s="12">
        <v>171.5516361</v>
      </c>
      <c r="J62" s="12">
        <v>195.54904310000001</v>
      </c>
      <c r="K62" s="12">
        <v>244.39004469999998</v>
      </c>
      <c r="L62" s="12">
        <v>296.77723909999997</v>
      </c>
      <c r="M62" s="12">
        <v>367.19138520000001</v>
      </c>
      <c r="N62" s="12">
        <v>410.11847350000005</v>
      </c>
      <c r="O62" s="12">
        <v>516.65967509999996</v>
      </c>
      <c r="P62" s="12">
        <v>598.25582350000002</v>
      </c>
      <c r="Q62" s="12">
        <v>676.02826700000003</v>
      </c>
      <c r="R62" s="12">
        <v>755.86938170000008</v>
      </c>
      <c r="S62" s="12">
        <v>866.13881700000002</v>
      </c>
      <c r="T62" s="12">
        <v>917.296741</v>
      </c>
      <c r="U62" s="12">
        <v>1049.1941368</v>
      </c>
      <c r="V62" s="12">
        <v>1108.6188345999999</v>
      </c>
      <c r="W62" s="12">
        <v>1149.1723996000001</v>
      </c>
      <c r="X62" s="12">
        <v>1267.3331086999999</v>
      </c>
      <c r="Y62" s="12">
        <v>1401.015218</v>
      </c>
      <c r="Z62" s="12">
        <v>1405.2346114999998</v>
      </c>
      <c r="AA62" s="12">
        <v>1472.3181586999999</v>
      </c>
    </row>
    <row r="63" spans="1:27" s="10" customFormat="1">
      <c r="A63" s="35" t="s">
        <v>98</v>
      </c>
      <c r="B63" s="35"/>
      <c r="C63" s="29">
        <v>43638.946460340747</v>
      </c>
      <c r="D63" s="29">
        <v>43271.882885724495</v>
      </c>
      <c r="E63" s="29">
        <v>39439.329774552658</v>
      </c>
      <c r="F63" s="29">
        <v>39857.267312763855</v>
      </c>
      <c r="G63" s="29">
        <v>38319.423326443102</v>
      </c>
      <c r="H63" s="29">
        <v>37161.412967208802</v>
      </c>
      <c r="I63" s="29">
        <v>35116.010400518295</v>
      </c>
      <c r="J63" s="29">
        <v>34394.921475183808</v>
      </c>
      <c r="K63" s="29">
        <v>32442.733229829009</v>
      </c>
      <c r="L63" s="29">
        <v>31374.238267039505</v>
      </c>
      <c r="M63" s="29">
        <v>37514.417082441701</v>
      </c>
      <c r="N63" s="29">
        <v>38113.1427636523</v>
      </c>
      <c r="O63" s="29">
        <v>39089.941162762902</v>
      </c>
      <c r="P63" s="29">
        <v>40072.12915770401</v>
      </c>
      <c r="Q63" s="29">
        <v>41883.722757302203</v>
      </c>
      <c r="R63" s="29">
        <v>43019.843688376001</v>
      </c>
      <c r="S63" s="29">
        <v>42816.404388753792</v>
      </c>
      <c r="T63" s="29">
        <v>45699.037258616299</v>
      </c>
      <c r="U63" s="29">
        <v>44690.189939200805</v>
      </c>
      <c r="V63" s="29">
        <v>47139.2647609575</v>
      </c>
      <c r="W63" s="29">
        <v>51307.643162113498</v>
      </c>
      <c r="X63" s="29">
        <v>51923.692190325099</v>
      </c>
      <c r="Y63" s="29">
        <v>51814.893500046099</v>
      </c>
      <c r="Z63" s="29">
        <v>54065.935237368605</v>
      </c>
      <c r="AA63" s="29">
        <v>55292.117215708007</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1051.218946</v>
      </c>
      <c r="D68" s="12">
        <v>859.32248851860004</v>
      </c>
      <c r="E68" s="12">
        <v>1130.0622037847002</v>
      </c>
      <c r="F68" s="12">
        <v>677.60189769210001</v>
      </c>
      <c r="G68" s="12">
        <v>902.36544733380003</v>
      </c>
      <c r="H68" s="12">
        <v>1090.7091754624998</v>
      </c>
      <c r="I68" s="12">
        <v>926.59185480430006</v>
      </c>
      <c r="J68" s="12">
        <v>1188.5219805976999</v>
      </c>
      <c r="K68" s="12">
        <v>992.73749654300002</v>
      </c>
      <c r="L68" s="12">
        <v>908.21904561470001</v>
      </c>
      <c r="M68" s="12">
        <v>1074.2015447430001</v>
      </c>
      <c r="N68" s="12">
        <v>1427.0635768693001</v>
      </c>
      <c r="O68" s="12">
        <v>844.69489429700002</v>
      </c>
      <c r="P68" s="12">
        <v>1030.0057349420001</v>
      </c>
      <c r="Q68" s="12">
        <v>7.3826704000000002E-3</v>
      </c>
      <c r="R68" s="12">
        <v>7.468059E-3</v>
      </c>
      <c r="S68" s="12">
        <v>7.5254170000000004E-3</v>
      </c>
      <c r="T68" s="12">
        <v>7.4911285000000003E-3</v>
      </c>
      <c r="U68" s="12">
        <v>7.3339514999999997E-3</v>
      </c>
      <c r="V68" s="12">
        <v>7.4716573999999997E-3</v>
      </c>
      <c r="W68" s="12">
        <v>9.0712710000000005E-3</v>
      </c>
      <c r="X68" s="12">
        <v>8.7579319999999995E-3</v>
      </c>
      <c r="Y68" s="12">
        <v>8.8157600000000006E-3</v>
      </c>
      <c r="Z68" s="12">
        <v>9.0166829999999993E-3</v>
      </c>
      <c r="AA68" s="12">
        <v>8.9473269999999997E-3</v>
      </c>
    </row>
    <row r="69" spans="1:27" s="10" customFormat="1">
      <c r="A69" s="11" t="s">
        <v>29</v>
      </c>
      <c r="B69" s="11" t="s">
        <v>12</v>
      </c>
      <c r="C69" s="12">
        <v>92.776880000000006</v>
      </c>
      <c r="D69" s="12">
        <v>110.14312</v>
      </c>
      <c r="E69" s="12">
        <v>225.41363999999999</v>
      </c>
      <c r="F69" s="12">
        <v>122.56381</v>
      </c>
      <c r="G69" s="12">
        <v>113.509186</v>
      </c>
      <c r="H69" s="12">
        <v>136.35704000000001</v>
      </c>
      <c r="I69" s="12">
        <v>50.959009999999999</v>
      </c>
      <c r="J69" s="12">
        <v>190.22373999999999</v>
      </c>
      <c r="K69" s="12">
        <v>206.74858</v>
      </c>
      <c r="L69" s="12">
        <v>143.49359000000001</v>
      </c>
      <c r="M69" s="12">
        <v>176.30698000000001</v>
      </c>
      <c r="N69" s="12">
        <v>613.94889999999998</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165.32419130020003</v>
      </c>
      <c r="D70" s="12">
        <v>185.63214162650004</v>
      </c>
      <c r="E70" s="12">
        <v>295.47668310953992</v>
      </c>
      <c r="F70" s="12">
        <v>152.30858263125</v>
      </c>
      <c r="G70" s="12">
        <v>259.55200810447008</v>
      </c>
      <c r="H70" s="12">
        <v>293.70156302864001</v>
      </c>
      <c r="I70" s="12">
        <v>230.49482005654002</v>
      </c>
      <c r="J70" s="12">
        <v>389.74405900060998</v>
      </c>
      <c r="K70" s="12">
        <v>333.52785486368998</v>
      </c>
      <c r="L70" s="12">
        <v>256.62734997299998</v>
      </c>
      <c r="M70" s="12">
        <v>390.61540522295996</v>
      </c>
      <c r="N70" s="12">
        <v>612.73210749069995</v>
      </c>
      <c r="O70" s="12">
        <v>388.84987577390001</v>
      </c>
      <c r="P70" s="12">
        <v>468.15583335470001</v>
      </c>
      <c r="Q70" s="12">
        <v>594.86926246740006</v>
      </c>
      <c r="R70" s="12">
        <v>748.98724954754994</v>
      </c>
      <c r="S70" s="12">
        <v>894.50883916049986</v>
      </c>
      <c r="T70" s="12">
        <v>978.01456334069997</v>
      </c>
      <c r="U70" s="12">
        <v>707.79475837300004</v>
      </c>
      <c r="V70" s="12">
        <v>810.05792837426975</v>
      </c>
      <c r="W70" s="12">
        <v>1445.0189519349999</v>
      </c>
      <c r="X70" s="12">
        <v>626.02911627499998</v>
      </c>
      <c r="Y70" s="12">
        <v>608.51914555790006</v>
      </c>
      <c r="Z70" s="12">
        <v>535.23624094989998</v>
      </c>
      <c r="AA70" s="12">
        <v>449.43900478712999</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6890.9613507153017</v>
      </c>
      <c r="D73" s="12">
        <v>7503.8165334093001</v>
      </c>
      <c r="E73" s="12">
        <v>7770.7810881695013</v>
      </c>
      <c r="F73" s="12">
        <v>9630.636141229701</v>
      </c>
      <c r="G73" s="12">
        <v>9850.1148045821992</v>
      </c>
      <c r="H73" s="12">
        <v>11580.834460440503</v>
      </c>
      <c r="I73" s="12">
        <v>11705.917942176002</v>
      </c>
      <c r="J73" s="12">
        <v>11070.353674414</v>
      </c>
      <c r="K73" s="12">
        <v>12318.0931458464</v>
      </c>
      <c r="L73" s="12">
        <v>11658.314765485704</v>
      </c>
      <c r="M73" s="12">
        <v>12306.412934960998</v>
      </c>
      <c r="N73" s="12">
        <v>11144.447908213999</v>
      </c>
      <c r="O73" s="12">
        <v>12476.271475477</v>
      </c>
      <c r="P73" s="12">
        <v>12243.251283715001</v>
      </c>
      <c r="Q73" s="12">
        <v>12861.208180212003</v>
      </c>
      <c r="R73" s="12">
        <v>14080.3791607695</v>
      </c>
      <c r="S73" s="12">
        <v>12492.638517328</v>
      </c>
      <c r="T73" s="12">
        <v>13651.736437141997</v>
      </c>
      <c r="U73" s="12">
        <v>12615.861019341999</v>
      </c>
      <c r="V73" s="12">
        <v>15807.653320500503</v>
      </c>
      <c r="W73" s="12">
        <v>14640.419926916002</v>
      </c>
      <c r="X73" s="12">
        <v>16741.555000249999</v>
      </c>
      <c r="Y73" s="12">
        <v>16285.338709011001</v>
      </c>
      <c r="Z73" s="12">
        <v>18749.891259070002</v>
      </c>
      <c r="AA73" s="12">
        <v>20721.653083597001</v>
      </c>
    </row>
    <row r="74" spans="1:27" s="10" customFormat="1">
      <c r="A74" s="11" t="s">
        <v>29</v>
      </c>
      <c r="B74" s="11" t="s">
        <v>9</v>
      </c>
      <c r="C74" s="12">
        <v>1255.2092246901998</v>
      </c>
      <c r="D74" s="12">
        <v>1142.9452531610998</v>
      </c>
      <c r="E74" s="12">
        <v>1162.1968169445001</v>
      </c>
      <c r="F74" s="12">
        <v>1070.7558913872999</v>
      </c>
      <c r="G74" s="12">
        <v>1087.0417727194999</v>
      </c>
      <c r="H74" s="12">
        <v>1067.9257078431997</v>
      </c>
      <c r="I74" s="12">
        <v>1032.0625018917003</v>
      </c>
      <c r="J74" s="12">
        <v>1007.0192374017004</v>
      </c>
      <c r="K74" s="12">
        <v>1002.2957532114</v>
      </c>
      <c r="L74" s="12">
        <v>1798.5970282605003</v>
      </c>
      <c r="M74" s="12">
        <v>1685.0514354248</v>
      </c>
      <c r="N74" s="12">
        <v>2794.5498585489004</v>
      </c>
      <c r="O74" s="12">
        <v>2898.3261099414999</v>
      </c>
      <c r="P74" s="12">
        <v>3088.163493602</v>
      </c>
      <c r="Q74" s="12">
        <v>4426.7127409445002</v>
      </c>
      <c r="R74" s="12">
        <v>4440.1027483790003</v>
      </c>
      <c r="S74" s="12">
        <v>5448.9507073049999</v>
      </c>
      <c r="T74" s="12">
        <v>7239.2336131400007</v>
      </c>
      <c r="U74" s="12">
        <v>10289.938556792002</v>
      </c>
      <c r="V74" s="12">
        <v>9222.5750038350016</v>
      </c>
      <c r="W74" s="12">
        <v>11649.342332361999</v>
      </c>
      <c r="X74" s="12">
        <v>11622.816399032001</v>
      </c>
      <c r="Y74" s="12">
        <v>12837.431266444999</v>
      </c>
      <c r="Z74" s="12">
        <v>11802.414896378999</v>
      </c>
      <c r="AA74" s="12">
        <v>11439.073046507001</v>
      </c>
    </row>
    <row r="75" spans="1:27" s="10" customFormat="1">
      <c r="A75" s="11" t="s">
        <v>29</v>
      </c>
      <c r="B75" s="11" t="s">
        <v>102</v>
      </c>
      <c r="C75" s="12">
        <v>187.39027974199999</v>
      </c>
      <c r="D75" s="12">
        <v>188.99264476120001</v>
      </c>
      <c r="E75" s="12">
        <v>186.764774077</v>
      </c>
      <c r="F75" s="12">
        <v>181.72074241900003</v>
      </c>
      <c r="G75" s="12">
        <v>182.87810592699998</v>
      </c>
      <c r="H75" s="12">
        <v>177.1627942465</v>
      </c>
      <c r="I75" s="12">
        <v>175.79407358</v>
      </c>
      <c r="J75" s="12">
        <v>172.20899306699999</v>
      </c>
      <c r="K75" s="12">
        <v>180.75582110700003</v>
      </c>
      <c r="L75" s="12">
        <v>1468.411954534</v>
      </c>
      <c r="M75" s="12">
        <v>1400.7953692400001</v>
      </c>
      <c r="N75" s="12">
        <v>1330.9611441899999</v>
      </c>
      <c r="O75" s="12">
        <v>1970.9526308899999</v>
      </c>
      <c r="P75" s="12">
        <v>2060.3049410950002</v>
      </c>
      <c r="Q75" s="12">
        <v>2742.4184983949999</v>
      </c>
      <c r="R75" s="12">
        <v>2735.7018738199999</v>
      </c>
      <c r="S75" s="12">
        <v>2905.7678669450002</v>
      </c>
      <c r="T75" s="12">
        <v>3432.7587521639998</v>
      </c>
      <c r="U75" s="12">
        <v>5201.9997538600001</v>
      </c>
      <c r="V75" s="12">
        <v>4452.5755120800004</v>
      </c>
      <c r="W75" s="12">
        <v>5085.6614920000002</v>
      </c>
      <c r="X75" s="12">
        <v>5387.9595979199994</v>
      </c>
      <c r="Y75" s="12">
        <v>6008.8995662299994</v>
      </c>
      <c r="Z75" s="12">
        <v>5214.33646933</v>
      </c>
      <c r="AA75" s="12">
        <v>4751.0803400099994</v>
      </c>
    </row>
    <row r="76" spans="1:27" s="10" customFormat="1">
      <c r="A76" s="11" t="s">
        <v>29</v>
      </c>
      <c r="B76" s="11" t="s">
        <v>15</v>
      </c>
      <c r="C76" s="12">
        <v>0</v>
      </c>
      <c r="D76" s="12">
        <v>0</v>
      </c>
      <c r="E76" s="12">
        <v>1.1661520200000001E-2</v>
      </c>
      <c r="F76" s="12">
        <v>1.4241962E-2</v>
      </c>
      <c r="G76" s="12">
        <v>1.6672799499999998E-2</v>
      </c>
      <c r="H76" s="12">
        <v>1.65934015E-2</v>
      </c>
      <c r="I76" s="12">
        <v>1.7621567000000001E-2</v>
      </c>
      <c r="J76" s="12">
        <v>2.0016523000000001E-2</v>
      </c>
      <c r="K76" s="12">
        <v>2.06100434E-2</v>
      </c>
      <c r="L76" s="12">
        <v>2.0689942999999999E-2</v>
      </c>
      <c r="M76" s="12">
        <v>2.12430864E-2</v>
      </c>
      <c r="N76" s="12">
        <v>2.1606456999999999E-2</v>
      </c>
      <c r="O76" s="12">
        <v>2.6206866999999998E-2</v>
      </c>
      <c r="P76" s="12">
        <v>2.6622007000000003E-2</v>
      </c>
      <c r="Q76" s="12">
        <v>3.0650791E-2</v>
      </c>
      <c r="R76" s="12">
        <v>3.1490381999999997E-2</v>
      </c>
      <c r="S76" s="12">
        <v>3.31903895E-2</v>
      </c>
      <c r="T76" s="12">
        <v>3.5499550999999997E-2</v>
      </c>
      <c r="U76" s="12">
        <v>4.1386594999999998E-2</v>
      </c>
      <c r="V76" s="12">
        <v>4.0991183E-2</v>
      </c>
      <c r="W76" s="12">
        <v>4.2440182E-2</v>
      </c>
      <c r="X76" s="12">
        <v>5.0387051000000002E-2</v>
      </c>
      <c r="Y76" s="12">
        <v>5.1347799999999999E-2</v>
      </c>
      <c r="Z76" s="12">
        <v>5.0142105999999999E-2</v>
      </c>
      <c r="AA76" s="12">
        <v>5.168201E-2</v>
      </c>
    </row>
    <row r="77" spans="1:27" s="10" customFormat="1">
      <c r="A77" s="11" t="s">
        <v>29</v>
      </c>
      <c r="B77" s="11" t="s">
        <v>17</v>
      </c>
      <c r="C77" s="12">
        <v>52.769996999999996</v>
      </c>
      <c r="D77" s="12">
        <v>73.320740000000001</v>
      </c>
      <c r="E77" s="12">
        <v>89.095084999999997</v>
      </c>
      <c r="F77" s="12">
        <v>108.82932</v>
      </c>
      <c r="G77" s="12">
        <v>132.29001</v>
      </c>
      <c r="H77" s="12">
        <v>152.65135000000001</v>
      </c>
      <c r="I77" s="12">
        <v>179.35265000000001</v>
      </c>
      <c r="J77" s="12">
        <v>202.34242</v>
      </c>
      <c r="K77" s="12">
        <v>234.13794999999999</v>
      </c>
      <c r="L77" s="12">
        <v>264.84041999999999</v>
      </c>
      <c r="M77" s="12">
        <v>304.79736000000003</v>
      </c>
      <c r="N77" s="12">
        <v>324.21762000000001</v>
      </c>
      <c r="O77" s="12">
        <v>368.62099999999998</v>
      </c>
      <c r="P77" s="12">
        <v>421.48507999999998</v>
      </c>
      <c r="Q77" s="12">
        <v>447.10174999999998</v>
      </c>
      <c r="R77" s="12">
        <v>492.69907000000001</v>
      </c>
      <c r="S77" s="12">
        <v>527.61379999999997</v>
      </c>
      <c r="T77" s="12">
        <v>542.46640000000002</v>
      </c>
      <c r="U77" s="12">
        <v>603.35235999999998</v>
      </c>
      <c r="V77" s="12">
        <v>622.06366000000003</v>
      </c>
      <c r="W77" s="12">
        <v>636.48900000000003</v>
      </c>
      <c r="X77" s="12">
        <v>667.00445999999999</v>
      </c>
      <c r="Y77" s="12">
        <v>730.45280000000002</v>
      </c>
      <c r="Z77" s="12">
        <v>725.78179999999998</v>
      </c>
      <c r="AA77" s="12">
        <v>743.00036999999998</v>
      </c>
    </row>
    <row r="78" spans="1:27" s="10" customFormat="1">
      <c r="A78" s="35" t="s">
        <v>98</v>
      </c>
      <c r="B78" s="35"/>
      <c r="C78" s="29">
        <v>9455.4905927057007</v>
      </c>
      <c r="D78" s="29">
        <v>9801.8595367155012</v>
      </c>
      <c r="E78" s="29">
        <v>10583.930432008243</v>
      </c>
      <c r="F78" s="29">
        <v>11653.86632294035</v>
      </c>
      <c r="G78" s="29">
        <v>12212.58321873997</v>
      </c>
      <c r="H78" s="29">
        <v>14169.527946774842</v>
      </c>
      <c r="I78" s="29">
        <v>13946.026128928543</v>
      </c>
      <c r="J78" s="29">
        <v>13845.86269141401</v>
      </c>
      <c r="K78" s="29">
        <v>14853.402830464491</v>
      </c>
      <c r="L78" s="29">
        <v>14765.251779333903</v>
      </c>
      <c r="M78" s="29">
        <v>15632.588300351759</v>
      </c>
      <c r="N78" s="29">
        <v>16592.742351122899</v>
      </c>
      <c r="O78" s="29">
        <v>16608.142355489399</v>
      </c>
      <c r="P78" s="29">
        <v>16829.576345613699</v>
      </c>
      <c r="Q78" s="29">
        <v>17882.797566294303</v>
      </c>
      <c r="R78" s="29">
        <v>19269.476626755051</v>
      </c>
      <c r="S78" s="29">
        <v>18836.1055892105</v>
      </c>
      <c r="T78" s="29">
        <v>21868.992104751196</v>
      </c>
      <c r="U78" s="29">
        <v>23613.601668458501</v>
      </c>
      <c r="V78" s="29">
        <v>25840.293724367173</v>
      </c>
      <c r="W78" s="29">
        <v>27734.790282483998</v>
      </c>
      <c r="X78" s="29">
        <v>28990.409273489</v>
      </c>
      <c r="Y78" s="29">
        <v>29731.297936773903</v>
      </c>
      <c r="Z78" s="29">
        <v>31087.551413081903</v>
      </c>
      <c r="AA78" s="29">
        <v>32610.174082218131</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0</v>
      </c>
      <c r="D83" s="12">
        <v>1.9405229E-3</v>
      </c>
      <c r="E83" s="12">
        <v>2.0653646999999999E-3</v>
      </c>
      <c r="F83" s="12">
        <v>2.1734845E-3</v>
      </c>
      <c r="G83" s="12">
        <v>2.2772742000000002E-3</v>
      </c>
      <c r="H83" s="12">
        <v>2.41376E-3</v>
      </c>
      <c r="I83" s="12">
        <v>2.6198725999999999E-3</v>
      </c>
      <c r="J83" s="12">
        <v>2.804745E-3</v>
      </c>
      <c r="K83" s="12">
        <v>3.1105030000000001E-3</v>
      </c>
      <c r="L83" s="12">
        <v>3.4534456000000001E-3</v>
      </c>
      <c r="M83" s="12">
        <v>3.4828363000000001E-3</v>
      </c>
      <c r="N83" s="12">
        <v>3.7450537000000002E-3</v>
      </c>
      <c r="O83" s="12">
        <v>3.6811926E-3</v>
      </c>
      <c r="P83" s="12">
        <v>3.7002768E-3</v>
      </c>
      <c r="Q83" s="12">
        <v>4.1990009999999999E-3</v>
      </c>
      <c r="R83" s="12">
        <v>4.2060926E-3</v>
      </c>
      <c r="S83" s="12">
        <v>4.2981855000000001E-3</v>
      </c>
      <c r="T83" s="12">
        <v>4.1669873000000001E-3</v>
      </c>
      <c r="U83" s="12">
        <v>4.2808526000000001E-3</v>
      </c>
      <c r="V83" s="12">
        <v>4.3150354000000002E-3</v>
      </c>
      <c r="W83" s="12">
        <v>4.6451506E-3</v>
      </c>
      <c r="X83" s="12">
        <v>5.1785167E-3</v>
      </c>
      <c r="Y83" s="12">
        <v>5.1898075999999996E-3</v>
      </c>
      <c r="Z83" s="12">
        <v>5.2714855E-3</v>
      </c>
      <c r="AA83" s="12">
        <v>5.2992380000000004E-3</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1.8299625500000001E-3</v>
      </c>
      <c r="D85" s="12">
        <v>1.9120843900000001E-3</v>
      </c>
      <c r="E85" s="12">
        <v>6.4992721399999998E-3</v>
      </c>
      <c r="F85" s="12">
        <v>0.31080814668000001</v>
      </c>
      <c r="G85" s="12">
        <v>0.11135029690999999</v>
      </c>
      <c r="H85" s="12">
        <v>0.18309194404000001</v>
      </c>
      <c r="I85" s="12">
        <v>1.3614270729</v>
      </c>
      <c r="J85" s="12">
        <v>2.2234041228999999</v>
      </c>
      <c r="K85" s="12">
        <v>3.3615903479999996</v>
      </c>
      <c r="L85" s="12">
        <v>6.2081581751699986</v>
      </c>
      <c r="M85" s="12">
        <v>0.77433491408999999</v>
      </c>
      <c r="N85" s="12">
        <v>13.5924415957</v>
      </c>
      <c r="O85" s="12">
        <v>12.837480745800002</v>
      </c>
      <c r="P85" s="12">
        <v>12.6178108485</v>
      </c>
      <c r="Q85" s="12">
        <v>15.520388240099999</v>
      </c>
      <c r="R85" s="12">
        <v>11.995898103499998</v>
      </c>
      <c r="S85" s="12">
        <v>49.569336202999992</v>
      </c>
      <c r="T85" s="12">
        <v>11.927427290200001</v>
      </c>
      <c r="U85" s="12">
        <v>5.1308799704999997</v>
      </c>
      <c r="V85" s="12">
        <v>7.2540348498</v>
      </c>
      <c r="W85" s="12">
        <v>7.7271241838</v>
      </c>
      <c r="X85" s="12">
        <v>4.5172937290000004</v>
      </c>
      <c r="Y85" s="12">
        <v>5.4771322160999993</v>
      </c>
      <c r="Z85" s="12">
        <v>4.4863019529999999</v>
      </c>
      <c r="AA85" s="12">
        <v>4.2021783182999997</v>
      </c>
    </row>
    <row r="86" spans="1:32" s="10" customFormat="1">
      <c r="A86" s="11" t="s">
        <v>30</v>
      </c>
      <c r="B86" s="11" t="s">
        <v>3</v>
      </c>
      <c r="C86" s="12">
        <v>9698.9232299999985</v>
      </c>
      <c r="D86" s="12">
        <v>9646.8086500000027</v>
      </c>
      <c r="E86" s="12">
        <v>9510.8964099999994</v>
      </c>
      <c r="F86" s="12">
        <v>8935.8936900000008</v>
      </c>
      <c r="G86" s="12">
        <v>8097.5209600000017</v>
      </c>
      <c r="H86" s="12">
        <v>7833.8361700000005</v>
      </c>
      <c r="I86" s="12">
        <v>10650.745040000002</v>
      </c>
      <c r="J86" s="12">
        <v>10409.460760000002</v>
      </c>
      <c r="K86" s="12">
        <v>9963.0515600000017</v>
      </c>
      <c r="L86" s="12">
        <v>9579.107390000001</v>
      </c>
      <c r="M86" s="12">
        <v>9850.5593800000006</v>
      </c>
      <c r="N86" s="12">
        <v>9863.5557499999995</v>
      </c>
      <c r="O86" s="12">
        <v>8918.8625299999985</v>
      </c>
      <c r="P86" s="12">
        <v>8419.2752</v>
      </c>
      <c r="Q86" s="12">
        <v>9067.1366399999988</v>
      </c>
      <c r="R86" s="12">
        <v>8874.5186400000021</v>
      </c>
      <c r="S86" s="12">
        <v>8682.4622299999992</v>
      </c>
      <c r="T86" s="12">
        <v>8803.0120399999996</v>
      </c>
      <c r="U86" s="12">
        <v>8605.1820800000023</v>
      </c>
      <c r="V86" s="12">
        <v>9405.2472099999995</v>
      </c>
      <c r="W86" s="12">
        <v>9548.2656599999973</v>
      </c>
      <c r="X86" s="12">
        <v>8411.1866099999988</v>
      </c>
      <c r="Y86" s="12">
        <v>9184.4434000000001</v>
      </c>
      <c r="Z86" s="12">
        <v>10368.917199999998</v>
      </c>
      <c r="AA86" s="12">
        <v>9619.79342</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4235.7004072273003</v>
      </c>
      <c r="D88" s="12">
        <v>4077.8394856622399</v>
      </c>
      <c r="E88" s="12">
        <v>4519.0694522172989</v>
      </c>
      <c r="F88" s="12">
        <v>4578.7041143617998</v>
      </c>
      <c r="G88" s="12">
        <v>5314.5004540740993</v>
      </c>
      <c r="H88" s="12">
        <v>6252.9645014010493</v>
      </c>
      <c r="I88" s="12">
        <v>7930.7907406721606</v>
      </c>
      <c r="J88" s="12">
        <v>7843.1772362852998</v>
      </c>
      <c r="K88" s="12">
        <v>13080.262238914402</v>
      </c>
      <c r="L88" s="12">
        <v>12903.696062368099</v>
      </c>
      <c r="M88" s="12">
        <v>12234.238751374598</v>
      </c>
      <c r="N88" s="12">
        <v>12641.0029682734</v>
      </c>
      <c r="O88" s="12">
        <v>12868.411222872297</v>
      </c>
      <c r="P88" s="12">
        <v>13420.621390369703</v>
      </c>
      <c r="Q88" s="12">
        <v>12960.651429230298</v>
      </c>
      <c r="R88" s="12">
        <v>12622.320695399398</v>
      </c>
      <c r="S88" s="12">
        <v>12393.415355985499</v>
      </c>
      <c r="T88" s="12">
        <v>13514.512846619798</v>
      </c>
      <c r="U88" s="12">
        <v>13126.917404703701</v>
      </c>
      <c r="V88" s="12">
        <v>12606.0449836892</v>
      </c>
      <c r="W88" s="12">
        <v>13083.952948766999</v>
      </c>
      <c r="X88" s="12">
        <v>12806.470277750001</v>
      </c>
      <c r="Y88" s="12">
        <v>13217.520678257699</v>
      </c>
      <c r="Z88" s="12">
        <v>13225.723505860698</v>
      </c>
      <c r="AA88" s="12">
        <v>12844.764916291402</v>
      </c>
    </row>
    <row r="89" spans="1:32" s="10" customFormat="1">
      <c r="A89" s="11" t="s">
        <v>30</v>
      </c>
      <c r="B89" s="11" t="s">
        <v>9</v>
      </c>
      <c r="C89" s="12">
        <v>2.02681662E-3</v>
      </c>
      <c r="D89" s="12">
        <v>3.8802122000000001E-3</v>
      </c>
      <c r="E89" s="12">
        <v>4.6540278000000001E-3</v>
      </c>
      <c r="F89" s="12">
        <v>5.7567358999999997E-3</v>
      </c>
      <c r="G89" s="12">
        <v>5.5570085999999998E-3</v>
      </c>
      <c r="H89" s="12">
        <v>4.6949556E-3</v>
      </c>
      <c r="I89" s="12">
        <v>5.0630904999999999E-3</v>
      </c>
      <c r="J89" s="12">
        <v>6.8242305999999999E-3</v>
      </c>
      <c r="K89" s="12">
        <v>6.6378833999999991E-3</v>
      </c>
      <c r="L89" s="12">
        <v>9.7668142999999992E-3</v>
      </c>
      <c r="M89" s="12">
        <v>1.03176629E-2</v>
      </c>
      <c r="N89" s="12">
        <v>1.4515403700000002E-2</v>
      </c>
      <c r="O89" s="12">
        <v>1.4534650200000001E-2</v>
      </c>
      <c r="P89" s="12">
        <v>1.4367780199999999E-2</v>
      </c>
      <c r="Q89" s="12">
        <v>1.39112756E-2</v>
      </c>
      <c r="R89" s="12">
        <v>1.4545171500000001E-2</v>
      </c>
      <c r="S89" s="12">
        <v>1.9803354000000002E-2</v>
      </c>
      <c r="T89" s="12">
        <v>2.0465101200000002E-2</v>
      </c>
      <c r="U89" s="12">
        <v>2.5233599999999998E-2</v>
      </c>
      <c r="V89" s="12">
        <v>2.7853005600000001E-2</v>
      </c>
      <c r="W89" s="12">
        <v>3.3489665000000002E-2</v>
      </c>
      <c r="X89" s="12">
        <v>5.6486135999999999E-2</v>
      </c>
      <c r="Y89" s="12">
        <v>5.5685977000000005E-2</v>
      </c>
      <c r="Z89" s="12">
        <v>4.8844667000000001E-2</v>
      </c>
      <c r="AA89" s="12">
        <v>5.0724639000000002E-2</v>
      </c>
    </row>
    <row r="90" spans="1:32" s="10" customFormat="1">
      <c r="A90" s="11" t="s">
        <v>30</v>
      </c>
      <c r="B90" s="11" t="s">
        <v>102</v>
      </c>
      <c r="C90" s="12">
        <v>9.2363615E-3</v>
      </c>
      <c r="D90" s="12">
        <v>1.0552776600000001E-2</v>
      </c>
      <c r="E90" s="12">
        <v>1.2350624500000001E-2</v>
      </c>
      <c r="F90" s="12">
        <v>1.43378267E-2</v>
      </c>
      <c r="G90" s="12">
        <v>1.6791571799999998E-2</v>
      </c>
      <c r="H90" s="12">
        <v>1.6969977400000003E-2</v>
      </c>
      <c r="I90" s="12">
        <v>2.0903208E-2</v>
      </c>
      <c r="J90" s="12">
        <v>2.7786412000000003E-2</v>
      </c>
      <c r="K90" s="12">
        <v>4.4838963000000003E-2</v>
      </c>
      <c r="L90" s="12">
        <v>5.3215446E-2</v>
      </c>
      <c r="M90" s="12">
        <v>5.5208442999999996E-2</v>
      </c>
      <c r="N90" s="12">
        <v>5.5016311999999998E-2</v>
      </c>
      <c r="O90" s="12">
        <v>6.0731030000000005E-2</v>
      </c>
      <c r="P90" s="12">
        <v>6.0870771000000004E-2</v>
      </c>
      <c r="Q90" s="12">
        <v>7.1075969000000003E-2</v>
      </c>
      <c r="R90" s="12">
        <v>7.1641204999999999E-2</v>
      </c>
      <c r="S90" s="12">
        <v>7.7220692000000007E-2</v>
      </c>
      <c r="T90" s="12">
        <v>8.8713976E-2</v>
      </c>
      <c r="U90" s="12">
        <v>8.6054693000000002E-2</v>
      </c>
      <c r="V90" s="12">
        <v>8.5120567000000008E-2</v>
      </c>
      <c r="W90" s="12">
        <v>9.0616174999999993E-2</v>
      </c>
      <c r="X90" s="12">
        <v>0.113576762</v>
      </c>
      <c r="Y90" s="12">
        <v>0.10921988000000001</v>
      </c>
      <c r="Z90" s="12">
        <v>0.107954197</v>
      </c>
      <c r="AA90" s="12">
        <v>0.123029655</v>
      </c>
    </row>
    <row r="91" spans="1:32" s="10" customFormat="1">
      <c r="A91" s="11" t="s">
        <v>30</v>
      </c>
      <c r="B91" s="11" t="s">
        <v>15</v>
      </c>
      <c r="C91" s="12">
        <v>0</v>
      </c>
      <c r="D91" s="12">
        <v>0</v>
      </c>
      <c r="E91" s="12">
        <v>1.8315130399999997E-2</v>
      </c>
      <c r="F91" s="12">
        <v>2.07211214E-2</v>
      </c>
      <c r="G91" s="12">
        <v>2.3499772000000002E-2</v>
      </c>
      <c r="H91" s="12">
        <v>2.6653895499999997E-2</v>
      </c>
      <c r="I91" s="12">
        <v>3.9226711999999997E-2</v>
      </c>
      <c r="J91" s="12">
        <v>5.8881764000000003E-2</v>
      </c>
      <c r="K91" s="12">
        <v>140.04342339300001</v>
      </c>
      <c r="L91" s="12">
        <v>773.51553187799993</v>
      </c>
      <c r="M91" s="12">
        <v>805.71219215500003</v>
      </c>
      <c r="N91" s="12">
        <v>759.92264461299999</v>
      </c>
      <c r="O91" s="12">
        <v>1006.452031113</v>
      </c>
      <c r="P91" s="12">
        <v>1046.16360517</v>
      </c>
      <c r="Q91" s="12">
        <v>1289.4873702</v>
      </c>
      <c r="R91" s="12">
        <v>1283.8549043740002</v>
      </c>
      <c r="S91" s="12">
        <v>1376.9628839649999</v>
      </c>
      <c r="T91" s="12">
        <v>1402.774228195</v>
      </c>
      <c r="U91" s="12">
        <v>1284.923004842</v>
      </c>
      <c r="V91" s="12">
        <v>1273.627461543</v>
      </c>
      <c r="W91" s="12">
        <v>1337.864026709</v>
      </c>
      <c r="X91" s="12">
        <v>1322.4577579759998</v>
      </c>
      <c r="Y91" s="12">
        <v>1248.7496272579999</v>
      </c>
      <c r="Z91" s="12">
        <v>1281.320836207</v>
      </c>
      <c r="AA91" s="12">
        <v>1269.8938960169999</v>
      </c>
    </row>
    <row r="92" spans="1:32" s="10" customFormat="1">
      <c r="A92" s="11" t="s">
        <v>30</v>
      </c>
      <c r="B92" s="11" t="s">
        <v>17</v>
      </c>
      <c r="C92" s="12">
        <v>0.61841270000000004</v>
      </c>
      <c r="D92" s="12">
        <v>0.93876099999999996</v>
      </c>
      <c r="E92" s="12">
        <v>1.5468147999999999</v>
      </c>
      <c r="F92" s="12">
        <v>3.3456744999999999</v>
      </c>
      <c r="G92" s="12">
        <v>4.9377227000000001</v>
      </c>
      <c r="H92" s="12">
        <v>7.0591873999999999</v>
      </c>
      <c r="I92" s="12">
        <v>11.553900000000001</v>
      </c>
      <c r="J92" s="12">
        <v>15.482445999999999</v>
      </c>
      <c r="K92" s="12">
        <v>22.609081</v>
      </c>
      <c r="L92" s="12">
        <v>25.57442</v>
      </c>
      <c r="M92" s="12">
        <v>30.581066</v>
      </c>
      <c r="N92" s="12">
        <v>31.936316000000001</v>
      </c>
      <c r="O92" s="12">
        <v>36.890926</v>
      </c>
      <c r="P92" s="12">
        <v>42.876797000000003</v>
      </c>
      <c r="Q92" s="12">
        <v>45.990707</v>
      </c>
      <c r="R92" s="12">
        <v>48.566560000000003</v>
      </c>
      <c r="S92" s="12">
        <v>61.104399999999998</v>
      </c>
      <c r="T92" s="12">
        <v>70.146159999999995</v>
      </c>
      <c r="U92" s="12">
        <v>69.469795000000005</v>
      </c>
      <c r="V92" s="12">
        <v>76.537080000000003</v>
      </c>
      <c r="W92" s="12">
        <v>79.393640000000005</v>
      </c>
      <c r="X92" s="12">
        <v>84.888490000000004</v>
      </c>
      <c r="Y92" s="12">
        <v>90.632835</v>
      </c>
      <c r="Z92" s="12">
        <v>89.932429999999997</v>
      </c>
      <c r="AA92" s="12">
        <v>93.697265999999999</v>
      </c>
      <c r="AE92" s="6"/>
      <c r="AF92" s="6"/>
    </row>
    <row r="93" spans="1:32" s="10" customFormat="1">
      <c r="A93" s="35" t="s">
        <v>98</v>
      </c>
      <c r="B93" s="35"/>
      <c r="C93" s="29">
        <v>13934.62749400647</v>
      </c>
      <c r="D93" s="29">
        <v>13724.655868481732</v>
      </c>
      <c r="E93" s="29">
        <v>14029.97908088194</v>
      </c>
      <c r="F93" s="29">
        <v>13514.916542728879</v>
      </c>
      <c r="G93" s="29">
        <v>13412.140598653812</v>
      </c>
      <c r="H93" s="29">
        <v>14086.990872060689</v>
      </c>
      <c r="I93" s="29">
        <v>18582.904890708163</v>
      </c>
      <c r="J93" s="29">
        <v>18254.871029383801</v>
      </c>
      <c r="K93" s="29">
        <v>23046.685137648805</v>
      </c>
      <c r="L93" s="29">
        <v>22489.02483080317</v>
      </c>
      <c r="M93" s="29">
        <v>22085.58626678789</v>
      </c>
      <c r="N93" s="29">
        <v>22518.1694203265</v>
      </c>
      <c r="O93" s="29">
        <v>21800.129449460896</v>
      </c>
      <c r="P93" s="29">
        <v>21852.532469275204</v>
      </c>
      <c r="Q93" s="29">
        <v>22043.326567746997</v>
      </c>
      <c r="R93" s="29">
        <v>21508.853984767</v>
      </c>
      <c r="S93" s="29">
        <v>21125.471023727998</v>
      </c>
      <c r="T93" s="29">
        <v>22329.476945998496</v>
      </c>
      <c r="U93" s="29">
        <v>21737.259879126806</v>
      </c>
      <c r="V93" s="29">
        <v>22018.578396579996</v>
      </c>
      <c r="W93" s="29">
        <v>22639.983867766394</v>
      </c>
      <c r="X93" s="29">
        <v>21222.235846131702</v>
      </c>
      <c r="Y93" s="29">
        <v>22407.502086258399</v>
      </c>
      <c r="Z93" s="29">
        <v>23599.181123966195</v>
      </c>
      <c r="AA93" s="29">
        <v>22468.816538486702</v>
      </c>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B97" s="6"/>
      <c r="AC97" s="6"/>
      <c r="AD97" s="6"/>
      <c r="AE97" s="6"/>
      <c r="AF97" s="6"/>
    </row>
    <row r="98" spans="1:32" s="10" customFormat="1">
      <c r="A98" s="11" t="s">
        <v>18</v>
      </c>
      <c r="B98" s="11" t="s">
        <v>105</v>
      </c>
      <c r="C98" s="12">
        <v>499.44630956159995</v>
      </c>
      <c r="D98" s="12">
        <v>510.31552105079999</v>
      </c>
      <c r="E98" s="12">
        <v>2421.4724090882</v>
      </c>
      <c r="F98" s="12">
        <v>2604.158603331</v>
      </c>
      <c r="G98" s="12">
        <v>3400.9625670959999</v>
      </c>
      <c r="H98" s="12">
        <v>5510.6741231290007</v>
      </c>
      <c r="I98" s="12">
        <v>6359.6184053830002</v>
      </c>
      <c r="J98" s="12">
        <v>8400.9977318500005</v>
      </c>
      <c r="K98" s="12">
        <v>8976.164964960999</v>
      </c>
      <c r="L98" s="12">
        <v>14513.097690810999</v>
      </c>
      <c r="M98" s="12">
        <v>14581.846153961</v>
      </c>
      <c r="N98" s="12">
        <v>15201.002663826001</v>
      </c>
      <c r="O98" s="12">
        <v>19570.337210476999</v>
      </c>
      <c r="P98" s="12">
        <v>19762.489587196</v>
      </c>
      <c r="Q98" s="12">
        <v>20064.499808467001</v>
      </c>
      <c r="R98" s="12">
        <v>20979.782124853999</v>
      </c>
      <c r="S98" s="12">
        <v>25830.370100415996</v>
      </c>
      <c r="T98" s="12">
        <v>26421.999915465996</v>
      </c>
      <c r="U98" s="12">
        <v>38980.257647036</v>
      </c>
      <c r="V98" s="12">
        <v>43277.086340718</v>
      </c>
      <c r="W98" s="12">
        <v>43635.698587629005</v>
      </c>
      <c r="X98" s="12">
        <v>46971.372651594007</v>
      </c>
      <c r="Y98" s="12">
        <v>46809.527916106992</v>
      </c>
      <c r="Z98" s="12">
        <v>41144.461535545001</v>
      </c>
      <c r="AA98" s="12">
        <v>40668.555816300002</v>
      </c>
      <c r="AB98" s="6"/>
      <c r="AC98" s="6"/>
      <c r="AD98" s="6"/>
      <c r="AE98" s="6"/>
      <c r="AF98" s="6"/>
    </row>
    <row r="99" spans="1:32" collapsed="1">
      <c r="A99" s="11" t="s">
        <v>18</v>
      </c>
      <c r="B99" s="11" t="s">
        <v>14</v>
      </c>
      <c r="C99" s="12">
        <v>1709.42112</v>
      </c>
      <c r="D99" s="12">
        <v>2048.51793</v>
      </c>
      <c r="E99" s="12">
        <v>3712.1034487860006</v>
      </c>
      <c r="F99" s="12">
        <v>4828.8038385817008</v>
      </c>
      <c r="G99" s="12">
        <v>5929.7381353229994</v>
      </c>
      <c r="H99" s="12">
        <v>6495.8471010168996</v>
      </c>
      <c r="I99" s="12">
        <v>7710.3848462289989</v>
      </c>
      <c r="J99" s="12">
        <v>9053.2098045549992</v>
      </c>
      <c r="K99" s="12">
        <v>10223.091679537001</v>
      </c>
      <c r="L99" s="12">
        <v>9867.4494579760012</v>
      </c>
      <c r="M99" s="12">
        <v>11097.436670583</v>
      </c>
      <c r="N99" s="12">
        <v>10508.9216453605</v>
      </c>
      <c r="O99" s="12">
        <v>11423.306561493</v>
      </c>
      <c r="P99" s="12">
        <v>12361.996072548</v>
      </c>
      <c r="Q99" s="12">
        <v>14057.418095558</v>
      </c>
      <c r="R99" s="12">
        <v>14875.086636321001</v>
      </c>
      <c r="S99" s="12">
        <v>15975.288030243999</v>
      </c>
      <c r="T99" s="12">
        <v>16072.194754733002</v>
      </c>
      <c r="U99" s="12">
        <v>15323.284936400001</v>
      </c>
      <c r="V99" s="12">
        <v>15754.331700544002</v>
      </c>
      <c r="W99" s="12">
        <v>14426.779466628001</v>
      </c>
      <c r="X99" s="12">
        <v>15348.508464852999</v>
      </c>
      <c r="Y99" s="12">
        <v>15180.792500441999</v>
      </c>
      <c r="Z99" s="12">
        <v>15853.307111212</v>
      </c>
      <c r="AA99" s="12">
        <v>14134.645565249999</v>
      </c>
    </row>
    <row r="100" spans="1:32">
      <c r="A100" s="11" t="s">
        <v>18</v>
      </c>
      <c r="B100" s="11" t="s">
        <v>25</v>
      </c>
      <c r="C100" s="12">
        <v>112.93065598</v>
      </c>
      <c r="D100" s="12">
        <v>182.25982288</v>
      </c>
      <c r="E100" s="12">
        <v>286.98733260000006</v>
      </c>
      <c r="F100" s="12">
        <v>410.07276374000003</v>
      </c>
      <c r="G100" s="12">
        <v>568.36495909999996</v>
      </c>
      <c r="H100" s="12">
        <v>702.71081449999997</v>
      </c>
      <c r="I100" s="12">
        <v>923.41832189999991</v>
      </c>
      <c r="J100" s="12">
        <v>1096.3587327</v>
      </c>
      <c r="K100" s="12">
        <v>1383.5823558</v>
      </c>
      <c r="L100" s="12">
        <v>1675.7728524000001</v>
      </c>
      <c r="M100" s="12">
        <v>2036.4272954999999</v>
      </c>
      <c r="N100" s="12">
        <v>2297.3745210000002</v>
      </c>
      <c r="O100" s="12">
        <v>2758.1576542999996</v>
      </c>
      <c r="P100" s="12">
        <v>3187.6370328000003</v>
      </c>
      <c r="Q100" s="12">
        <v>3495.0549455999999</v>
      </c>
      <c r="R100" s="12">
        <v>3949.1108967</v>
      </c>
      <c r="S100" s="12">
        <v>4401.1312982999998</v>
      </c>
      <c r="T100" s="12">
        <v>4745.6513639999994</v>
      </c>
      <c r="U100" s="12">
        <v>5289.7164753999996</v>
      </c>
      <c r="V100" s="12">
        <v>5756.8773656000003</v>
      </c>
      <c r="W100" s="12">
        <v>5973.3962562000006</v>
      </c>
      <c r="X100" s="12">
        <v>6464.2508823999997</v>
      </c>
      <c r="Y100" s="12">
        <v>6982.2988990000003</v>
      </c>
      <c r="Z100" s="12">
        <v>7082.8411819999992</v>
      </c>
      <c r="AA100" s="12">
        <v>7417.7634009999992</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25.519947861699997</v>
      </c>
      <c r="D103" s="12">
        <v>29.926806669899999</v>
      </c>
      <c r="E103" s="12">
        <v>1908.4556862750001</v>
      </c>
      <c r="F103" s="12">
        <v>1974.2935694940002</v>
      </c>
      <c r="G103" s="12">
        <v>2774.467311464</v>
      </c>
      <c r="H103" s="12">
        <v>3408.086787143</v>
      </c>
      <c r="I103" s="12">
        <v>3733.8285648159999</v>
      </c>
      <c r="J103" s="12">
        <v>3950.2129908040001</v>
      </c>
      <c r="K103" s="12">
        <v>3918.6034589589999</v>
      </c>
      <c r="L103" s="12">
        <v>6453.9793419799998</v>
      </c>
      <c r="M103" s="12">
        <v>6181.9337632750003</v>
      </c>
      <c r="N103" s="12">
        <v>5902.7939353299998</v>
      </c>
      <c r="O103" s="12">
        <v>7775.7869491399997</v>
      </c>
      <c r="P103" s="12">
        <v>7702.7299136639995</v>
      </c>
      <c r="Q103" s="12">
        <v>7657.4296739299998</v>
      </c>
      <c r="R103" s="12">
        <v>7963.3701529099999</v>
      </c>
      <c r="S103" s="12">
        <v>9855.9844368200011</v>
      </c>
      <c r="T103" s="12">
        <v>9573.3785860999997</v>
      </c>
      <c r="U103" s="12">
        <v>13251.581896989999</v>
      </c>
      <c r="V103" s="12">
        <v>12910.716940230001</v>
      </c>
      <c r="W103" s="12">
        <v>12118.419711479999</v>
      </c>
      <c r="X103" s="12">
        <v>14145.99145781</v>
      </c>
      <c r="Y103" s="12">
        <v>12712.4554895</v>
      </c>
      <c r="Z103" s="12">
        <v>11295.407549400001</v>
      </c>
      <c r="AA103" s="12">
        <v>10389.49461505</v>
      </c>
    </row>
    <row r="104" spans="1:32">
      <c r="A104" s="11" t="s">
        <v>26</v>
      </c>
      <c r="B104" s="11" t="s">
        <v>14</v>
      </c>
      <c r="C104" s="12">
        <v>977.68308000000002</v>
      </c>
      <c r="D104" s="12">
        <v>1146.6988099999999</v>
      </c>
      <c r="E104" s="12">
        <v>2614.5458620120007</v>
      </c>
      <c r="F104" s="12">
        <v>3448.5609669970004</v>
      </c>
      <c r="G104" s="12">
        <v>4541.2808663509995</v>
      </c>
      <c r="H104" s="12">
        <v>5536.9421521600007</v>
      </c>
      <c r="I104" s="12">
        <v>6531.0074205329993</v>
      </c>
      <c r="J104" s="12">
        <v>7905.0482690429999</v>
      </c>
      <c r="K104" s="12">
        <v>8885.190937051002</v>
      </c>
      <c r="L104" s="12">
        <v>7808.6689418290016</v>
      </c>
      <c r="M104" s="12">
        <v>8990.3921145259992</v>
      </c>
      <c r="N104" s="12">
        <v>8545.710342462</v>
      </c>
      <c r="O104" s="12">
        <v>9113.927948034001</v>
      </c>
      <c r="P104" s="12">
        <v>9915.2617220230004</v>
      </c>
      <c r="Q104" s="12">
        <v>9068.5613699029982</v>
      </c>
      <c r="R104" s="12">
        <v>9169.7132733670005</v>
      </c>
      <c r="S104" s="12">
        <v>8496.175223279999</v>
      </c>
      <c r="T104" s="12">
        <v>8184.0709083550009</v>
      </c>
      <c r="U104" s="12">
        <v>8330.6467346810005</v>
      </c>
      <c r="V104" s="12">
        <v>8460.672179262001</v>
      </c>
      <c r="W104" s="12">
        <v>7381.3759551870016</v>
      </c>
      <c r="X104" s="12">
        <v>8063.8714140399998</v>
      </c>
      <c r="Y104" s="12">
        <v>8341.6574845859996</v>
      </c>
      <c r="Z104" s="12">
        <v>8648.6984111269994</v>
      </c>
      <c r="AA104" s="12">
        <v>7252.6577474049982</v>
      </c>
    </row>
    <row r="105" spans="1:32">
      <c r="A105" s="11" t="s">
        <v>26</v>
      </c>
      <c r="B105" s="11" t="s">
        <v>25</v>
      </c>
      <c r="C105" s="12">
        <v>22.396335349999998</v>
      </c>
      <c r="D105" s="12">
        <v>48.170318719999997</v>
      </c>
      <c r="E105" s="12">
        <v>95.235662439999999</v>
      </c>
      <c r="F105" s="12">
        <v>139.556197</v>
      </c>
      <c r="G105" s="12">
        <v>192.98834579999999</v>
      </c>
      <c r="H105" s="12">
        <v>240.99936329999997</v>
      </c>
      <c r="I105" s="12">
        <v>320.15831279999998</v>
      </c>
      <c r="J105" s="12">
        <v>391.76981000000001</v>
      </c>
      <c r="K105" s="12">
        <v>486.16489209999997</v>
      </c>
      <c r="L105" s="12">
        <v>586.93736160000003</v>
      </c>
      <c r="M105" s="12">
        <v>703.83590160000006</v>
      </c>
      <c r="N105" s="12">
        <v>799.87304399999994</v>
      </c>
      <c r="O105" s="12">
        <v>965.22966299999996</v>
      </c>
      <c r="P105" s="12">
        <v>1105.6944800000001</v>
      </c>
      <c r="Q105" s="12">
        <v>1213.115268</v>
      </c>
      <c r="R105" s="12">
        <v>1372.1213984999999</v>
      </c>
      <c r="S105" s="12">
        <v>1511.8852079999999</v>
      </c>
      <c r="T105" s="12">
        <v>1612.0623410000001</v>
      </c>
      <c r="U105" s="12">
        <v>1769.624703</v>
      </c>
      <c r="V105" s="12">
        <v>1909.4779020000001</v>
      </c>
      <c r="W105" s="12">
        <v>1935.3194834999999</v>
      </c>
      <c r="X105" s="12">
        <v>2127.6999070000002</v>
      </c>
      <c r="Y105" s="12">
        <v>2263.9183600000001</v>
      </c>
      <c r="Z105" s="12">
        <v>2333.5125669999998</v>
      </c>
      <c r="AA105" s="12">
        <v>2452.7320919999997</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63.593185245000001</v>
      </c>
      <c r="D108" s="12">
        <v>64.048427392999997</v>
      </c>
      <c r="E108" s="12">
        <v>66.982378490000002</v>
      </c>
      <c r="F108" s="12">
        <v>68.700683194999996</v>
      </c>
      <c r="G108" s="12">
        <v>67.093582172999987</v>
      </c>
      <c r="H108" s="12">
        <v>1575.705952</v>
      </c>
      <c r="I108" s="12">
        <v>1613.3270339999999</v>
      </c>
      <c r="J108" s="12">
        <v>3055.040184</v>
      </c>
      <c r="K108" s="12">
        <v>3572.1067199999998</v>
      </c>
      <c r="L108" s="12">
        <v>4642.02477</v>
      </c>
      <c r="M108" s="12">
        <v>5233.3914100000002</v>
      </c>
      <c r="N108" s="12">
        <v>6298.7654970000003</v>
      </c>
      <c r="O108" s="12">
        <v>6803.2400299999999</v>
      </c>
      <c r="P108" s="12">
        <v>6898.5369700000001</v>
      </c>
      <c r="Q108" s="12">
        <v>5971.7525230000001</v>
      </c>
      <c r="R108" s="12">
        <v>6542.5728500000005</v>
      </c>
      <c r="S108" s="12">
        <v>8536.658175999999</v>
      </c>
      <c r="T108" s="12">
        <v>8990.3250899999985</v>
      </c>
      <c r="U108" s="12">
        <v>14857.459983000001</v>
      </c>
      <c r="V108" s="12">
        <v>20598.158815000003</v>
      </c>
      <c r="W108" s="12">
        <v>20795.831590000002</v>
      </c>
      <c r="X108" s="12">
        <v>20492.865465000003</v>
      </c>
      <c r="Y108" s="12">
        <v>20841.00231</v>
      </c>
      <c r="Z108" s="12">
        <v>18258.70739</v>
      </c>
      <c r="AA108" s="12">
        <v>19126.770863999998</v>
      </c>
    </row>
    <row r="109" spans="1:32">
      <c r="A109" s="11" t="s">
        <v>27</v>
      </c>
      <c r="B109" s="11" t="s">
        <v>14</v>
      </c>
      <c r="C109" s="12">
        <v>731.73803999999996</v>
      </c>
      <c r="D109" s="12">
        <v>901.81912</v>
      </c>
      <c r="E109" s="12">
        <v>1097.4998562189999</v>
      </c>
      <c r="F109" s="12">
        <v>1380.1381696850001</v>
      </c>
      <c r="G109" s="12">
        <v>1388.3417956230001</v>
      </c>
      <c r="H109" s="12">
        <v>958.78811146399994</v>
      </c>
      <c r="I109" s="12">
        <v>1179.2427214989998</v>
      </c>
      <c r="J109" s="12">
        <v>1147.99550505</v>
      </c>
      <c r="K109" s="12">
        <v>1152.1363635739999</v>
      </c>
      <c r="L109" s="12">
        <v>1041.885067187</v>
      </c>
      <c r="M109" s="12">
        <v>1040.18521446</v>
      </c>
      <c r="N109" s="12">
        <v>966.77707369400002</v>
      </c>
      <c r="O109" s="12">
        <v>988.4922787700001</v>
      </c>
      <c r="P109" s="12">
        <v>1054.1090892999998</v>
      </c>
      <c r="Q109" s="12">
        <v>3307.9959602300005</v>
      </c>
      <c r="R109" s="12">
        <v>4012.27677872</v>
      </c>
      <c r="S109" s="12">
        <v>5670.8187126949997</v>
      </c>
      <c r="T109" s="12">
        <v>6021.85957521</v>
      </c>
      <c r="U109" s="12">
        <v>5307.9542675299999</v>
      </c>
      <c r="V109" s="12">
        <v>5624.7648160799999</v>
      </c>
      <c r="W109" s="12">
        <v>5289.5478897899993</v>
      </c>
      <c r="X109" s="12">
        <v>5215.4110406760001</v>
      </c>
      <c r="Y109" s="12">
        <v>4839.0988311700003</v>
      </c>
      <c r="Z109" s="12">
        <v>5219.1903425250002</v>
      </c>
      <c r="AA109" s="12">
        <v>4899.5322800249996</v>
      </c>
    </row>
    <row r="110" spans="1:32">
      <c r="A110" s="11" t="s">
        <v>27</v>
      </c>
      <c r="B110" s="11" t="s">
        <v>25</v>
      </c>
      <c r="C110" s="12">
        <v>13.773812</v>
      </c>
      <c r="D110" s="12">
        <v>22.269348000000001</v>
      </c>
      <c r="E110" s="12">
        <v>39.762720000000002</v>
      </c>
      <c r="F110" s="12">
        <v>65.585260000000005</v>
      </c>
      <c r="G110" s="12">
        <v>95.791466</v>
      </c>
      <c r="H110" s="12">
        <v>123.84147</v>
      </c>
      <c r="I110" s="12">
        <v>176.21805000000001</v>
      </c>
      <c r="J110" s="12">
        <v>218.88724999999999</v>
      </c>
      <c r="K110" s="12">
        <v>307.32047</v>
      </c>
      <c r="L110" s="12">
        <v>397.63353999999998</v>
      </c>
      <c r="M110" s="12">
        <v>505.91230000000002</v>
      </c>
      <c r="N110" s="12">
        <v>596.56730000000005</v>
      </c>
      <c r="O110" s="12">
        <v>708.49567000000002</v>
      </c>
      <c r="P110" s="12">
        <v>831.61490000000003</v>
      </c>
      <c r="Q110" s="12">
        <v>905.76660000000004</v>
      </c>
      <c r="R110" s="12">
        <v>1047.3616999999999</v>
      </c>
      <c r="S110" s="12">
        <v>1182.1623999999999</v>
      </c>
      <c r="T110" s="12">
        <v>1328.1489999999999</v>
      </c>
      <c r="U110" s="12">
        <v>1499.4496999999999</v>
      </c>
      <c r="V110" s="12">
        <v>1715.9722999999999</v>
      </c>
      <c r="W110" s="12">
        <v>1849.4677999999999</v>
      </c>
      <c r="X110" s="12">
        <v>1960.3457000000001</v>
      </c>
      <c r="Y110" s="12">
        <v>2096.9395</v>
      </c>
      <c r="Z110" s="12">
        <v>2144.2982999999999</v>
      </c>
      <c r="AA110" s="12">
        <v>2248.5419999999999</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189.2738153443</v>
      </c>
      <c r="D113" s="12">
        <v>192.78198339140002</v>
      </c>
      <c r="E113" s="12">
        <v>225.17303541599998</v>
      </c>
      <c r="F113" s="12">
        <v>346.21018905800003</v>
      </c>
      <c r="G113" s="12">
        <v>342.51035567999998</v>
      </c>
      <c r="H113" s="12">
        <v>317.87011952199992</v>
      </c>
      <c r="I113" s="12">
        <v>803.95486400000004</v>
      </c>
      <c r="J113" s="12">
        <v>1192.58968</v>
      </c>
      <c r="K113" s="12">
        <v>1271.3843879999999</v>
      </c>
      <c r="L113" s="12">
        <v>1650.178997</v>
      </c>
      <c r="M113" s="12">
        <v>1481.9702139999999</v>
      </c>
      <c r="N113" s="12">
        <v>1400.8456349999999</v>
      </c>
      <c r="O113" s="12">
        <v>2619.8415850000001</v>
      </c>
      <c r="P113" s="12">
        <v>2682.191538</v>
      </c>
      <c r="Q113" s="12">
        <v>3134.320424</v>
      </c>
      <c r="R113" s="12">
        <v>3168.8151994999998</v>
      </c>
      <c r="S113" s="12">
        <v>3952.1420269999999</v>
      </c>
      <c r="T113" s="12">
        <v>3710.1746280000002</v>
      </c>
      <c r="U113" s="12">
        <v>4622.3214609999995</v>
      </c>
      <c r="V113" s="12">
        <v>4388.5144040000005</v>
      </c>
      <c r="W113" s="12">
        <v>4613.0102779999997</v>
      </c>
      <c r="X113" s="12">
        <v>5839.9300290000001</v>
      </c>
      <c r="Y113" s="12">
        <v>5991.6685180000004</v>
      </c>
      <c r="Z113" s="12">
        <v>5335.2825739499995</v>
      </c>
      <c r="AA113" s="12">
        <v>5428.5188560900006</v>
      </c>
    </row>
    <row r="114" spans="1:27">
      <c r="A114" s="11" t="s">
        <v>28</v>
      </c>
      <c r="B114" s="11" t="s">
        <v>14</v>
      </c>
      <c r="C114" s="12">
        <v>0</v>
      </c>
      <c r="D114" s="12">
        <v>0</v>
      </c>
      <c r="E114" s="12">
        <v>1.8174283999999999E-2</v>
      </c>
      <c r="F114" s="12">
        <v>5.8731225999999997E-2</v>
      </c>
      <c r="G114" s="12">
        <v>6.2424537000000002E-2</v>
      </c>
      <c r="H114" s="12">
        <v>6.0118276999999998E-2</v>
      </c>
      <c r="I114" s="12">
        <v>5.9587292E-2</v>
      </c>
      <c r="J114" s="12">
        <v>6.2557844000000001E-2</v>
      </c>
      <c r="K114" s="12">
        <v>6.2235182E-2</v>
      </c>
      <c r="L114" s="12">
        <v>6.0569655999999999E-2</v>
      </c>
      <c r="M114" s="12">
        <v>6.0372673000000002E-2</v>
      </c>
      <c r="N114" s="12">
        <v>6.0552341999999995E-2</v>
      </c>
      <c r="O114" s="12">
        <v>7.4602096000000007E-2</v>
      </c>
      <c r="P114" s="12">
        <v>7.5950279999999995E-2</v>
      </c>
      <c r="Q114" s="12">
        <v>0.109169662</v>
      </c>
      <c r="R114" s="12">
        <v>0.11068308199999999</v>
      </c>
      <c r="S114" s="12">
        <v>0.11930507300000001</v>
      </c>
      <c r="T114" s="12">
        <v>0.119273623</v>
      </c>
      <c r="U114" s="12">
        <v>0.164900454</v>
      </c>
      <c r="V114" s="12">
        <v>0.15824292000000001</v>
      </c>
      <c r="W114" s="12">
        <v>0.15391819200000001</v>
      </c>
      <c r="X114" s="12">
        <v>331.25357804999999</v>
      </c>
      <c r="Y114" s="12">
        <v>336.34835864399997</v>
      </c>
      <c r="Z114" s="12">
        <v>320.03692620999999</v>
      </c>
      <c r="AA114" s="12">
        <v>311.47443737999998</v>
      </c>
    </row>
    <row r="115" spans="1:27">
      <c r="A115" s="11" t="s">
        <v>28</v>
      </c>
      <c r="B115" s="11" t="s">
        <v>25</v>
      </c>
      <c r="C115" s="12">
        <v>14.064053430000001</v>
      </c>
      <c r="D115" s="12">
        <v>24.41908656</v>
      </c>
      <c r="E115" s="12">
        <v>45.388092060000005</v>
      </c>
      <c r="F115" s="12">
        <v>72.96404124</v>
      </c>
      <c r="G115" s="12">
        <v>117.72182600000001</v>
      </c>
      <c r="H115" s="12">
        <v>150.39414120000001</v>
      </c>
      <c r="I115" s="12">
        <v>201.8649911</v>
      </c>
      <c r="J115" s="12">
        <v>230.01818270000001</v>
      </c>
      <c r="K115" s="12">
        <v>288.04157670000001</v>
      </c>
      <c r="L115" s="12">
        <v>349.40187580000003</v>
      </c>
      <c r="M115" s="12">
        <v>432.0327739</v>
      </c>
      <c r="N115" s="12">
        <v>482.040434</v>
      </c>
      <c r="O115" s="12">
        <v>607.46774130000006</v>
      </c>
      <c r="P115" s="12">
        <v>703.83038880000004</v>
      </c>
      <c r="Q115" s="12">
        <v>796.21238060000007</v>
      </c>
      <c r="R115" s="12">
        <v>891.08169520000001</v>
      </c>
      <c r="S115" s="12">
        <v>1016.2782362999999</v>
      </c>
      <c r="T115" s="12">
        <v>1082.5132489999999</v>
      </c>
      <c r="U115" s="12">
        <v>1231.0054123999998</v>
      </c>
      <c r="V115" s="12">
        <v>1308.1882696</v>
      </c>
      <c r="W115" s="12">
        <v>1348.0368126999999</v>
      </c>
      <c r="X115" s="12">
        <v>1490.9799954</v>
      </c>
      <c r="Y115" s="12">
        <v>1653.241904</v>
      </c>
      <c r="Z115" s="12">
        <v>1648.2283499999999</v>
      </c>
      <c r="AA115" s="12">
        <v>1732.138829</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221.048388649</v>
      </c>
      <c r="D118" s="12">
        <v>223.54577065999999</v>
      </c>
      <c r="E118" s="12">
        <v>220.84664102749997</v>
      </c>
      <c r="F118" s="12">
        <v>214.93713535400002</v>
      </c>
      <c r="G118" s="12">
        <v>216.87136267300002</v>
      </c>
      <c r="H118" s="12">
        <v>208.991109376</v>
      </c>
      <c r="I118" s="12">
        <v>208.48309925800004</v>
      </c>
      <c r="J118" s="12">
        <v>203.12186807099999</v>
      </c>
      <c r="K118" s="12">
        <v>214.01699663300002</v>
      </c>
      <c r="L118" s="12">
        <v>1766.85119955</v>
      </c>
      <c r="M118" s="12">
        <v>1684.48509672</v>
      </c>
      <c r="N118" s="12">
        <v>1598.53208559</v>
      </c>
      <c r="O118" s="12">
        <v>2371.3964602599999</v>
      </c>
      <c r="P118" s="12">
        <v>2478.9586273759996</v>
      </c>
      <c r="Q118" s="12">
        <v>3300.91269715</v>
      </c>
      <c r="R118" s="12">
        <v>3304.9386642899999</v>
      </c>
      <c r="S118" s="12">
        <v>3485.49368886</v>
      </c>
      <c r="T118" s="12">
        <v>4148.0159724300001</v>
      </c>
      <c r="U118" s="12">
        <v>6248.7919875099997</v>
      </c>
      <c r="V118" s="12">
        <v>5379.5949232000003</v>
      </c>
      <c r="W118" s="12">
        <v>6108.3292845300002</v>
      </c>
      <c r="X118" s="12">
        <v>6492.4506195700005</v>
      </c>
      <c r="Y118" s="12">
        <v>7264.2714937299997</v>
      </c>
      <c r="Z118" s="12">
        <v>6254.9358840999994</v>
      </c>
      <c r="AA118" s="12">
        <v>5723.6251858000005</v>
      </c>
    </row>
    <row r="119" spans="1:27">
      <c r="A119" s="11" t="s">
        <v>29</v>
      </c>
      <c r="B119" s="11" t="s">
        <v>14</v>
      </c>
      <c r="C119" s="12">
        <v>0</v>
      </c>
      <c r="D119" s="12">
        <v>0</v>
      </c>
      <c r="E119" s="12">
        <v>1.5366532999999998E-2</v>
      </c>
      <c r="F119" s="12">
        <v>1.8717760699999999E-2</v>
      </c>
      <c r="G119" s="12">
        <v>2.203656E-2</v>
      </c>
      <c r="H119" s="12">
        <v>2.1735224899999999E-2</v>
      </c>
      <c r="I119" s="12">
        <v>2.328744E-2</v>
      </c>
      <c r="J119" s="12">
        <v>2.6263808999999999E-2</v>
      </c>
      <c r="K119" s="12">
        <v>2.7124813999999997E-2</v>
      </c>
      <c r="L119" s="12">
        <v>2.7251481000000001E-2</v>
      </c>
      <c r="M119" s="12">
        <v>2.7974217000000003E-2</v>
      </c>
      <c r="N119" s="12">
        <v>2.8362763499999999E-2</v>
      </c>
      <c r="O119" s="12">
        <v>3.4469252999999998E-2</v>
      </c>
      <c r="P119" s="12">
        <v>3.5092678000000002E-2</v>
      </c>
      <c r="Q119" s="12">
        <v>4.0303255999999996E-2</v>
      </c>
      <c r="R119" s="12">
        <v>4.1498701999999998E-2</v>
      </c>
      <c r="S119" s="12">
        <v>4.3571863000000002E-2</v>
      </c>
      <c r="T119" s="12">
        <v>4.6923177999999996E-2</v>
      </c>
      <c r="U119" s="12">
        <v>5.4242681000000001E-2</v>
      </c>
      <c r="V119" s="12">
        <v>5.4115825999999999E-2</v>
      </c>
      <c r="W119" s="12">
        <v>5.5715682000000002E-2</v>
      </c>
      <c r="X119" s="12">
        <v>6.6342142999999992E-2</v>
      </c>
      <c r="Y119" s="12">
        <v>6.7782754000000001E-2</v>
      </c>
      <c r="Z119" s="12">
        <v>6.5654589999999999E-2</v>
      </c>
      <c r="AA119" s="12">
        <v>6.8121526000000002E-2</v>
      </c>
    </row>
    <row r="120" spans="1:27">
      <c r="A120" s="11" t="s">
        <v>29</v>
      </c>
      <c r="B120" s="11" t="s">
        <v>25</v>
      </c>
      <c r="C120" s="12">
        <v>61.968204</v>
      </c>
      <c r="D120" s="12">
        <v>86.292274000000006</v>
      </c>
      <c r="E120" s="12">
        <v>104.78518</v>
      </c>
      <c r="F120" s="12">
        <v>128.03448</v>
      </c>
      <c r="G120" s="12">
        <v>156.02704</v>
      </c>
      <c r="H120" s="12">
        <v>179.19810000000001</v>
      </c>
      <c r="I120" s="12">
        <v>211.55937</v>
      </c>
      <c r="J120" s="12">
        <v>237.49364</v>
      </c>
      <c r="K120" s="12">
        <v>275.45641999999998</v>
      </c>
      <c r="L120" s="12">
        <v>311.62975999999998</v>
      </c>
      <c r="M120" s="12">
        <v>358.75139999999999</v>
      </c>
      <c r="N120" s="12">
        <v>381.21337999999997</v>
      </c>
      <c r="O120" s="12">
        <v>433.67174999999997</v>
      </c>
      <c r="P120" s="12">
        <v>495.86478</v>
      </c>
      <c r="Q120" s="12">
        <v>526.00469999999996</v>
      </c>
      <c r="R120" s="12">
        <v>581.33979999999997</v>
      </c>
      <c r="S120" s="12">
        <v>619.02560000000005</v>
      </c>
      <c r="T120" s="12">
        <v>640.1046</v>
      </c>
      <c r="U120" s="12">
        <v>707.91736000000003</v>
      </c>
      <c r="V120" s="12">
        <v>733.24927000000002</v>
      </c>
      <c r="W120" s="12">
        <v>747.40120000000002</v>
      </c>
      <c r="X120" s="12">
        <v>785.31659999999999</v>
      </c>
      <c r="Y120" s="12">
        <v>861.17629999999997</v>
      </c>
      <c r="Z120" s="12">
        <v>851.43506000000002</v>
      </c>
      <c r="AA120" s="12">
        <v>874.11839999999995</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1.09724616E-2</v>
      </c>
      <c r="D123" s="12">
        <v>1.2532936500000001E-2</v>
      </c>
      <c r="E123" s="12">
        <v>1.4667879700000001E-2</v>
      </c>
      <c r="F123" s="12">
        <v>1.702623E-2</v>
      </c>
      <c r="G123" s="12">
        <v>1.9955106E-2</v>
      </c>
      <c r="H123" s="12">
        <v>2.0155088000000002E-2</v>
      </c>
      <c r="I123" s="12">
        <v>2.4843309000000001E-2</v>
      </c>
      <c r="J123" s="12">
        <v>3.3008975000000003E-2</v>
      </c>
      <c r="K123" s="12">
        <v>5.3401368999999997E-2</v>
      </c>
      <c r="L123" s="12">
        <v>6.3382280999999999E-2</v>
      </c>
      <c r="M123" s="12">
        <v>6.5669965999999996E-2</v>
      </c>
      <c r="N123" s="12">
        <v>6.5510905999999994E-2</v>
      </c>
      <c r="O123" s="12">
        <v>7.2186077000000001E-2</v>
      </c>
      <c r="P123" s="12">
        <v>7.2538155999999993E-2</v>
      </c>
      <c r="Q123" s="12">
        <v>8.4490387E-2</v>
      </c>
      <c r="R123" s="12">
        <v>8.5258154000000003E-2</v>
      </c>
      <c r="S123" s="12">
        <v>9.1771735999999993E-2</v>
      </c>
      <c r="T123" s="12">
        <v>0.105638936</v>
      </c>
      <c r="U123" s="12">
        <v>0.102318536</v>
      </c>
      <c r="V123" s="12">
        <v>0.101258288</v>
      </c>
      <c r="W123" s="12">
        <v>0.10772361899999999</v>
      </c>
      <c r="X123" s="12">
        <v>0.135080214</v>
      </c>
      <c r="Y123" s="12">
        <v>0.13010487700000001</v>
      </c>
      <c r="Z123" s="12">
        <v>0.12813809500000001</v>
      </c>
      <c r="AA123" s="12">
        <v>0.14629536000000001</v>
      </c>
    </row>
    <row r="124" spans="1:27">
      <c r="A124" s="11" t="s">
        <v>30</v>
      </c>
      <c r="B124" s="11" t="s">
        <v>14</v>
      </c>
      <c r="C124" s="12">
        <v>0</v>
      </c>
      <c r="D124" s="12">
        <v>0</v>
      </c>
      <c r="E124" s="12">
        <v>2.4189737999999999E-2</v>
      </c>
      <c r="F124" s="12">
        <v>2.7252913E-2</v>
      </c>
      <c r="G124" s="12">
        <v>3.1012252000000001E-2</v>
      </c>
      <c r="H124" s="12">
        <v>3.4983891000000003E-2</v>
      </c>
      <c r="I124" s="12">
        <v>5.1829465000000005E-2</v>
      </c>
      <c r="J124" s="12">
        <v>7.7208809000000003E-2</v>
      </c>
      <c r="K124" s="12">
        <v>185.675018916</v>
      </c>
      <c r="L124" s="12">
        <v>1016.807627823</v>
      </c>
      <c r="M124" s="12">
        <v>1066.770994707</v>
      </c>
      <c r="N124" s="12">
        <v>996.34531409900001</v>
      </c>
      <c r="O124" s="12">
        <v>1320.7772633400002</v>
      </c>
      <c r="P124" s="12">
        <v>1392.5142182669999</v>
      </c>
      <c r="Q124" s="12">
        <v>1680.7112925070001</v>
      </c>
      <c r="R124" s="12">
        <v>1692.9444024500001</v>
      </c>
      <c r="S124" s="12">
        <v>1808.131217333</v>
      </c>
      <c r="T124" s="12">
        <v>1866.098074367</v>
      </c>
      <c r="U124" s="12">
        <v>1684.464791054</v>
      </c>
      <c r="V124" s="12">
        <v>1668.682346456</v>
      </c>
      <c r="W124" s="12">
        <v>1755.6459877770001</v>
      </c>
      <c r="X124" s="12">
        <v>1737.9060899440001</v>
      </c>
      <c r="Y124" s="12">
        <v>1663.620043288</v>
      </c>
      <c r="Z124" s="12">
        <v>1665.3157767600001</v>
      </c>
      <c r="AA124" s="12">
        <v>1670.9129789140002</v>
      </c>
    </row>
    <row r="125" spans="1:27">
      <c r="A125" s="11" t="s">
        <v>30</v>
      </c>
      <c r="B125" s="11" t="s">
        <v>25</v>
      </c>
      <c r="C125" s="12">
        <v>0.72825119999999999</v>
      </c>
      <c r="D125" s="12">
        <v>1.1087956000000001</v>
      </c>
      <c r="E125" s="12">
        <v>1.8156781</v>
      </c>
      <c r="F125" s="12">
        <v>3.9327855</v>
      </c>
      <c r="G125" s="12">
        <v>5.8362812999999996</v>
      </c>
      <c r="H125" s="12">
        <v>8.2777399999999997</v>
      </c>
      <c r="I125" s="12">
        <v>13.617597999999999</v>
      </c>
      <c r="J125" s="12">
        <v>18.18985</v>
      </c>
      <c r="K125" s="12">
        <v>26.598997000000001</v>
      </c>
      <c r="L125" s="12">
        <v>30.170314999999999</v>
      </c>
      <c r="M125" s="12">
        <v>35.894919999999999</v>
      </c>
      <c r="N125" s="12">
        <v>37.680363</v>
      </c>
      <c r="O125" s="12">
        <v>43.292830000000002</v>
      </c>
      <c r="P125" s="12">
        <v>50.632483999999998</v>
      </c>
      <c r="Q125" s="12">
        <v>53.955997000000004</v>
      </c>
      <c r="R125" s="12">
        <v>57.206302999999998</v>
      </c>
      <c r="S125" s="12">
        <v>71.779854</v>
      </c>
      <c r="T125" s="12">
        <v>82.822174000000004</v>
      </c>
      <c r="U125" s="12">
        <v>81.719300000000004</v>
      </c>
      <c r="V125" s="12">
        <v>89.989624000000006</v>
      </c>
      <c r="W125" s="12">
        <v>93.170959999999994</v>
      </c>
      <c r="X125" s="12">
        <v>99.908680000000004</v>
      </c>
      <c r="Y125" s="12">
        <v>107.022835</v>
      </c>
      <c r="Z125" s="12">
        <v>105.366905</v>
      </c>
      <c r="AA125" s="12">
        <v>110.23208</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27193.026712428375</v>
      </c>
      <c r="D130" s="12">
        <v>29855.440237876475</v>
      </c>
      <c r="E130" s="12">
        <v>32357.194493511826</v>
      </c>
      <c r="F130" s="12">
        <v>38209.277449588546</v>
      </c>
      <c r="G130" s="12">
        <v>41747.480514103285</v>
      </c>
      <c r="H130" s="12">
        <v>40292.383580522248</v>
      </c>
      <c r="I130" s="12">
        <v>45224.553623556611</v>
      </c>
      <c r="J130" s="12">
        <v>50139.914838614204</v>
      </c>
      <c r="K130" s="12">
        <v>54135.673744154607</v>
      </c>
      <c r="L130" s="12">
        <v>57105.535591178537</v>
      </c>
      <c r="M130" s="12">
        <v>58421.560672541018</v>
      </c>
      <c r="N130" s="12">
        <v>59452.81837772829</v>
      </c>
      <c r="O130" s="12">
        <v>66559.859303321529</v>
      </c>
      <c r="P130" s="12">
        <v>69279.103809027685</v>
      </c>
      <c r="Q130" s="12">
        <v>64281.785384087481</v>
      </c>
      <c r="R130" s="12">
        <v>69936.994029032809</v>
      </c>
      <c r="S130" s="12">
        <v>75504.220645178531</v>
      </c>
      <c r="T130" s="12">
        <v>79500.563575497756</v>
      </c>
      <c r="U130" s="12">
        <v>81997.95261335453</v>
      </c>
      <c r="V130" s="12">
        <v>82265.240074052461</v>
      </c>
      <c r="W130" s="12">
        <v>82087.762541680131</v>
      </c>
      <c r="X130" s="12">
        <v>90235.498642933031</v>
      </c>
      <c r="Y130" s="12">
        <v>92616.302341320581</v>
      </c>
      <c r="Z130" s="12">
        <v>85054.24121273552</v>
      </c>
      <c r="AA130" s="12">
        <v>91677.880974803644</v>
      </c>
    </row>
    <row r="131" spans="1:27" collapsed="1">
      <c r="A131" s="11" t="s">
        <v>18</v>
      </c>
      <c r="B131" s="11" t="s">
        <v>77</v>
      </c>
      <c r="C131" s="12">
        <v>657.51365962319676</v>
      </c>
      <c r="D131" s="12">
        <v>1006.744656239031</v>
      </c>
      <c r="E131" s="12">
        <v>1317.3392643263328</v>
      </c>
      <c r="F131" s="12">
        <v>1566.0098333814128</v>
      </c>
      <c r="G131" s="12">
        <v>1773.1565594476442</v>
      </c>
      <c r="H131" s="12">
        <v>1890.8424257588294</v>
      </c>
      <c r="I131" s="12">
        <v>2143.9910602254845</v>
      </c>
      <c r="J131" s="12">
        <v>2489.4047254591878</v>
      </c>
      <c r="K131" s="12">
        <v>2789.0703697342851</v>
      </c>
      <c r="L131" s="12">
        <v>3113.0751765655241</v>
      </c>
      <c r="M131" s="12">
        <v>3597.632167493101</v>
      </c>
      <c r="N131" s="12">
        <v>4070.1099819960496</v>
      </c>
      <c r="O131" s="12">
        <v>4511.1194444854509</v>
      </c>
      <c r="P131" s="12">
        <v>4860.9792998270859</v>
      </c>
      <c r="Q131" s="12">
        <v>5165.9008902962078</v>
      </c>
      <c r="R131" s="12">
        <v>5364.9704745055269</v>
      </c>
      <c r="S131" s="12">
        <v>5454.529067014676</v>
      </c>
      <c r="T131" s="12">
        <v>5447.6236755683212</v>
      </c>
      <c r="U131" s="12">
        <v>5401.3095738809006</v>
      </c>
      <c r="V131" s="12">
        <v>5348.763354614488</v>
      </c>
      <c r="W131" s="12">
        <v>5404.7880813438624</v>
      </c>
      <c r="X131" s="12">
        <v>5430.7080222999912</v>
      </c>
      <c r="Y131" s="12">
        <v>5462.7544441823829</v>
      </c>
      <c r="Z131" s="12">
        <v>5462.5561644667487</v>
      </c>
      <c r="AA131" s="12">
        <v>5467.5684950201321</v>
      </c>
    </row>
    <row r="132" spans="1:27" collapsed="1">
      <c r="A132" s="11" t="s">
        <v>18</v>
      </c>
      <c r="B132" s="11" t="s">
        <v>78</v>
      </c>
      <c r="C132" s="12">
        <v>773.92883520902558</v>
      </c>
      <c r="D132" s="12">
        <v>1184.9283939189886</v>
      </c>
      <c r="E132" s="12">
        <v>1550.1053104290345</v>
      </c>
      <c r="F132" s="12">
        <v>1843.1255402393892</v>
      </c>
      <c r="G132" s="12">
        <v>2087.3227937810402</v>
      </c>
      <c r="H132" s="12">
        <v>2225.0785450376256</v>
      </c>
      <c r="I132" s="12">
        <v>2523.5712426865089</v>
      </c>
      <c r="J132" s="12">
        <v>2929.616024997827</v>
      </c>
      <c r="K132" s="12">
        <v>3282.4863848011455</v>
      </c>
      <c r="L132" s="12">
        <v>3663.3641066497516</v>
      </c>
      <c r="M132" s="12">
        <v>4233.7383505393154</v>
      </c>
      <c r="N132" s="12">
        <v>4790.7172541161626</v>
      </c>
      <c r="O132" s="12">
        <v>5309.6304172839054</v>
      </c>
      <c r="P132" s="12">
        <v>5721.7018571451108</v>
      </c>
      <c r="Q132" s="12">
        <v>6080.1627095782687</v>
      </c>
      <c r="R132" s="12">
        <v>6314.279892069716</v>
      </c>
      <c r="S132" s="12">
        <v>6420.1964410970904</v>
      </c>
      <c r="T132" s="12">
        <v>6410.0458492088501</v>
      </c>
      <c r="U132" s="12">
        <v>6358.2800118225969</v>
      </c>
      <c r="V132" s="12">
        <v>6294.302508426953</v>
      </c>
      <c r="W132" s="12">
        <v>6360.4048693951463</v>
      </c>
      <c r="X132" s="12">
        <v>6392.1150389203694</v>
      </c>
      <c r="Y132" s="12">
        <v>6428.6141147467315</v>
      </c>
      <c r="Z132" s="12">
        <v>6430.2841619362607</v>
      </c>
      <c r="AA132" s="12">
        <v>6436.1891204261055</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8707.2429961513808</v>
      </c>
      <c r="D135" s="27">
        <v>9751.3904257378927</v>
      </c>
      <c r="E135" s="27">
        <v>10503.023303007911</v>
      </c>
      <c r="F135" s="27">
        <v>12723.860245808162</v>
      </c>
      <c r="G135" s="27">
        <v>13647.249438885521</v>
      </c>
      <c r="H135" s="27">
        <v>13104.815828256871</v>
      </c>
      <c r="I135" s="27">
        <v>14473.415209180741</v>
      </c>
      <c r="J135" s="27">
        <v>16426.246152379001</v>
      </c>
      <c r="K135" s="27">
        <v>18245.063245866841</v>
      </c>
      <c r="L135" s="27">
        <v>18826.230603231721</v>
      </c>
      <c r="M135" s="27">
        <v>19636.661851612851</v>
      </c>
      <c r="N135" s="27">
        <v>19972.426318763839</v>
      </c>
      <c r="O135" s="27">
        <v>23055.602254661117</v>
      </c>
      <c r="P135" s="27">
        <v>23727.297719941937</v>
      </c>
      <c r="Q135" s="27">
        <v>21991.021178417988</v>
      </c>
      <c r="R135" s="27">
        <v>23494.337898382164</v>
      </c>
      <c r="S135" s="27">
        <v>25868.358059601949</v>
      </c>
      <c r="T135" s="27">
        <v>27837.729973793037</v>
      </c>
      <c r="U135" s="27">
        <v>27995.78302030003</v>
      </c>
      <c r="V135" s="27">
        <v>28469.68919819123</v>
      </c>
      <c r="W135" s="27">
        <v>28276.076163030357</v>
      </c>
      <c r="X135" s="27">
        <v>31915.822040382147</v>
      </c>
      <c r="Y135" s="27">
        <v>32343.358137079904</v>
      </c>
      <c r="Z135" s="27">
        <v>29628.892705795261</v>
      </c>
      <c r="AA135" s="27">
        <v>31325.276936151</v>
      </c>
    </row>
    <row r="136" spans="1:27">
      <c r="A136" s="11" t="s">
        <v>26</v>
      </c>
      <c r="B136" s="11" t="s">
        <v>77</v>
      </c>
      <c r="C136" s="12">
        <v>236.099679965972</v>
      </c>
      <c r="D136" s="12">
        <v>340.39769165086699</v>
      </c>
      <c r="E136" s="12">
        <v>426.82033178806302</v>
      </c>
      <c r="F136" s="12">
        <v>496.59891736984201</v>
      </c>
      <c r="G136" s="12">
        <v>552.17797580003696</v>
      </c>
      <c r="H136" s="12">
        <v>593.11435058593702</v>
      </c>
      <c r="I136" s="12">
        <v>678.60104577636696</v>
      </c>
      <c r="J136" s="12">
        <v>795.00421925640103</v>
      </c>
      <c r="K136" s="12">
        <v>915.62990902709896</v>
      </c>
      <c r="L136" s="12">
        <v>1045.6391955413801</v>
      </c>
      <c r="M136" s="12">
        <v>1229.80052485275</v>
      </c>
      <c r="N136" s="12">
        <v>1397.7865597782099</v>
      </c>
      <c r="O136" s="12">
        <v>1551.5025040130599</v>
      </c>
      <c r="P136" s="12">
        <v>1674.2129604644699</v>
      </c>
      <c r="Q136" s="12">
        <v>1770.8636499977099</v>
      </c>
      <c r="R136" s="12">
        <v>1835.9749528636901</v>
      </c>
      <c r="S136" s="12">
        <v>1865.6993996829899</v>
      </c>
      <c r="T136" s="12">
        <v>1856.83525841712</v>
      </c>
      <c r="U136" s="12">
        <v>1844.82069729614</v>
      </c>
      <c r="V136" s="12">
        <v>1833.10684259033</v>
      </c>
      <c r="W136" s="12">
        <v>1857.9164386262801</v>
      </c>
      <c r="X136" s="12">
        <v>1869.60971837854</v>
      </c>
      <c r="Y136" s="12">
        <v>1877.44056328582</v>
      </c>
      <c r="Z136" s="12">
        <v>1875.4553639621699</v>
      </c>
      <c r="AA136" s="12">
        <v>1868.3380934715201</v>
      </c>
    </row>
    <row r="137" spans="1:27">
      <c r="A137" s="11" t="s">
        <v>26</v>
      </c>
      <c r="B137" s="11" t="s">
        <v>78</v>
      </c>
      <c r="C137" s="12">
        <v>277.83275840735399</v>
      </c>
      <c r="D137" s="12">
        <v>400.66583015441802</v>
      </c>
      <c r="E137" s="12">
        <v>502.30219672584502</v>
      </c>
      <c r="F137" s="12">
        <v>584.31753108596797</v>
      </c>
      <c r="G137" s="12">
        <v>650.14290894484498</v>
      </c>
      <c r="H137" s="12">
        <v>698.07171963667804</v>
      </c>
      <c r="I137" s="12">
        <v>798.88276107025104</v>
      </c>
      <c r="J137" s="12">
        <v>935.93487428569699</v>
      </c>
      <c r="K137" s="12">
        <v>1077.2855060482</v>
      </c>
      <c r="L137" s="12">
        <v>1230.3419603385901</v>
      </c>
      <c r="M137" s="12">
        <v>1446.97188326883</v>
      </c>
      <c r="N137" s="12">
        <v>1644.5884743766701</v>
      </c>
      <c r="O137" s="12">
        <v>1826.24366965484</v>
      </c>
      <c r="P137" s="12">
        <v>1970.4982849578801</v>
      </c>
      <c r="Q137" s="12">
        <v>2083.9437528991698</v>
      </c>
      <c r="R137" s="12">
        <v>2160.39302563715</v>
      </c>
      <c r="S137" s="12">
        <v>2196.8689334144501</v>
      </c>
      <c r="T137" s="12">
        <v>2184.5941008641398</v>
      </c>
      <c r="U137" s="12">
        <v>2172.06391098022</v>
      </c>
      <c r="V137" s="12">
        <v>2156.8120513763402</v>
      </c>
      <c r="W137" s="12">
        <v>2185.7850724754298</v>
      </c>
      <c r="X137" s="12">
        <v>2201.41614588928</v>
      </c>
      <c r="Y137" s="12">
        <v>2209.4144370498602</v>
      </c>
      <c r="Z137" s="12">
        <v>2207.8793423542902</v>
      </c>
      <c r="AA137" s="12">
        <v>2199.9149634590099</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8403.6121921919239</v>
      </c>
      <c r="D140" s="27">
        <v>9014.428569866599</v>
      </c>
      <c r="E140" s="27">
        <v>10128.776050970249</v>
      </c>
      <c r="F140" s="27">
        <v>11810.966377910379</v>
      </c>
      <c r="G140" s="27">
        <v>12852.036720713089</v>
      </c>
      <c r="H140" s="27">
        <v>11646.51718274254</v>
      </c>
      <c r="I140" s="27">
        <v>13574.108121900621</v>
      </c>
      <c r="J140" s="27">
        <v>15017.378173551038</v>
      </c>
      <c r="K140" s="27">
        <v>16732.369542298489</v>
      </c>
      <c r="L140" s="27">
        <v>17393.25535986789</v>
      </c>
      <c r="M140" s="27">
        <v>17557.56908131504</v>
      </c>
      <c r="N140" s="27">
        <v>18560.626636517809</v>
      </c>
      <c r="O140" s="27">
        <v>20553.849446250813</v>
      </c>
      <c r="P140" s="27">
        <v>21340.222266358691</v>
      </c>
      <c r="Q140" s="27">
        <v>18602.121856437967</v>
      </c>
      <c r="R140" s="27">
        <v>20912.715458684608</v>
      </c>
      <c r="S140" s="27">
        <v>22422.141959076711</v>
      </c>
      <c r="T140" s="27">
        <v>24269.491361705248</v>
      </c>
      <c r="U140" s="27">
        <v>24675.262968418512</v>
      </c>
      <c r="V140" s="27">
        <v>24400.949557766482</v>
      </c>
      <c r="W140" s="27">
        <v>25282.818055431868</v>
      </c>
      <c r="X140" s="27">
        <v>27407.24832579157</v>
      </c>
      <c r="Y140" s="27">
        <v>28081.730628075762</v>
      </c>
      <c r="Z140" s="27">
        <v>24169.100015564058</v>
      </c>
      <c r="AA140" s="27">
        <v>26910.566371153269</v>
      </c>
    </row>
    <row r="141" spans="1:27">
      <c r="A141" s="11" t="s">
        <v>27</v>
      </c>
      <c r="B141" s="11" t="s">
        <v>77</v>
      </c>
      <c r="C141" s="12">
        <v>170.73657231521599</v>
      </c>
      <c r="D141" s="12">
        <v>271.02659613227797</v>
      </c>
      <c r="E141" s="12">
        <v>364.61217525482101</v>
      </c>
      <c r="F141" s="12">
        <v>433.515061378479</v>
      </c>
      <c r="G141" s="12">
        <v>491.33212779235799</v>
      </c>
      <c r="H141" s="12">
        <v>537.96257328033403</v>
      </c>
      <c r="I141" s="12">
        <v>628.63861667633</v>
      </c>
      <c r="J141" s="12">
        <v>744.69144169867002</v>
      </c>
      <c r="K141" s="12">
        <v>834.17623154640103</v>
      </c>
      <c r="L141" s="12">
        <v>930.99321594810397</v>
      </c>
      <c r="M141" s="12">
        <v>1074.14943380928</v>
      </c>
      <c r="N141" s="12">
        <v>1213.57205568313</v>
      </c>
      <c r="O141" s="12">
        <v>1346.8461012144001</v>
      </c>
      <c r="P141" s="12">
        <v>1448.26709294128</v>
      </c>
      <c r="Q141" s="12">
        <v>1535.49846985626</v>
      </c>
      <c r="R141" s="12">
        <v>1600.0345159969299</v>
      </c>
      <c r="S141" s="12">
        <v>1631.78200566339</v>
      </c>
      <c r="T141" s="12">
        <v>1631.25720968532</v>
      </c>
      <c r="U141" s="12">
        <v>1608.29734389686</v>
      </c>
      <c r="V141" s="12">
        <v>1592.3826875572199</v>
      </c>
      <c r="W141" s="12">
        <v>1609.1850913639</v>
      </c>
      <c r="X141" s="12">
        <v>1612.64655553436</v>
      </c>
      <c r="Y141" s="12">
        <v>1621.0805255661001</v>
      </c>
      <c r="Z141" s="12">
        <v>1616.25457901</v>
      </c>
      <c r="AA141" s="12">
        <v>1614.1067826347301</v>
      </c>
    </row>
    <row r="142" spans="1:27">
      <c r="A142" s="11" t="s">
        <v>27</v>
      </c>
      <c r="B142" s="11" t="s">
        <v>78</v>
      </c>
      <c r="C142" s="12">
        <v>200.989573385596</v>
      </c>
      <c r="D142" s="12">
        <v>319.03740072143</v>
      </c>
      <c r="E142" s="12">
        <v>429.04471530914299</v>
      </c>
      <c r="F142" s="12">
        <v>510.40048154830902</v>
      </c>
      <c r="G142" s="12">
        <v>578.22144424438397</v>
      </c>
      <c r="H142" s="12">
        <v>632.9301015625</v>
      </c>
      <c r="I142" s="12">
        <v>739.72272038078302</v>
      </c>
      <c r="J142" s="12">
        <v>876.232886161446</v>
      </c>
      <c r="K142" s="12">
        <v>981.99173979949899</v>
      </c>
      <c r="L142" s="12">
        <v>1095.8934521961201</v>
      </c>
      <c r="M142" s="12">
        <v>1264.3807861595101</v>
      </c>
      <c r="N142" s="12">
        <v>1428.90015901947</v>
      </c>
      <c r="O142" s="12">
        <v>1585.3756250782001</v>
      </c>
      <c r="P142" s="12">
        <v>1705.2134143962801</v>
      </c>
      <c r="Q142" s="12">
        <v>1807.05180854797</v>
      </c>
      <c r="R142" s="12">
        <v>1884.07358894348</v>
      </c>
      <c r="S142" s="12">
        <v>1919.9871363754201</v>
      </c>
      <c r="T142" s="12">
        <v>1919.52896630859</v>
      </c>
      <c r="U142" s="12">
        <v>1893.15359286785</v>
      </c>
      <c r="V142" s="12">
        <v>1873.7883955001801</v>
      </c>
      <c r="W142" s="12">
        <v>1893.72010437011</v>
      </c>
      <c r="X142" s="12">
        <v>1897.3207405338201</v>
      </c>
      <c r="Y142" s="12">
        <v>1907.6047314224199</v>
      </c>
      <c r="Z142" s="12">
        <v>1902.3930373001001</v>
      </c>
      <c r="AA142" s="12">
        <v>1900.32827316665</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6032.550265195182</v>
      </c>
      <c r="D145" s="27">
        <v>6741.6639254230695</v>
      </c>
      <c r="E145" s="27">
        <v>7234.4333925656902</v>
      </c>
      <c r="F145" s="27">
        <v>8639.8494028096993</v>
      </c>
      <c r="G145" s="27">
        <v>9717.1009512390392</v>
      </c>
      <c r="H145" s="27">
        <v>9936.1507321791287</v>
      </c>
      <c r="I145" s="27">
        <v>11013.092385059512</v>
      </c>
      <c r="J145" s="27">
        <v>12100.40720565415</v>
      </c>
      <c r="K145" s="27">
        <v>12236.489950760451</v>
      </c>
      <c r="L145" s="27">
        <v>13439.2159077246</v>
      </c>
      <c r="M145" s="27">
        <v>13672.51420741101</v>
      </c>
      <c r="N145" s="27">
        <v>13430.418450311139</v>
      </c>
      <c r="O145" s="27">
        <v>14826.981118763069</v>
      </c>
      <c r="P145" s="27">
        <v>15551.365105731758</v>
      </c>
      <c r="Q145" s="27">
        <v>15167.955045841631</v>
      </c>
      <c r="R145" s="27">
        <v>16372.94099871238</v>
      </c>
      <c r="S145" s="27">
        <v>17617.607203759158</v>
      </c>
      <c r="T145" s="27">
        <v>17536.863766837618</v>
      </c>
      <c r="U145" s="27">
        <v>18949.196158829138</v>
      </c>
      <c r="V145" s="27">
        <v>19065.35722726303</v>
      </c>
      <c r="W145" s="27">
        <v>18469.794521466738</v>
      </c>
      <c r="X145" s="27">
        <v>20161.398008790344</v>
      </c>
      <c r="Y145" s="27">
        <v>20902.311363198067</v>
      </c>
      <c r="Z145" s="27">
        <v>20262.283274747126</v>
      </c>
      <c r="AA145" s="27">
        <v>21724.63052720797</v>
      </c>
    </row>
    <row r="146" spans="1:27">
      <c r="A146" s="11" t="s">
        <v>28</v>
      </c>
      <c r="B146" s="11" t="s">
        <v>77</v>
      </c>
      <c r="C146" s="12">
        <v>143.29300710868799</v>
      </c>
      <c r="D146" s="12">
        <v>255.76398867511699</v>
      </c>
      <c r="E146" s="12">
        <v>357.52801864624001</v>
      </c>
      <c r="F146" s="12">
        <v>445.54165215015399</v>
      </c>
      <c r="G146" s="12">
        <v>520.12966683208901</v>
      </c>
      <c r="H146" s="12">
        <v>534.02016511058798</v>
      </c>
      <c r="I146" s="12">
        <v>574.53475114750802</v>
      </c>
      <c r="J146" s="12">
        <v>646.88976578116399</v>
      </c>
      <c r="K146" s="12">
        <v>695.01031002807599</v>
      </c>
      <c r="L146" s="12">
        <v>741.59667624759595</v>
      </c>
      <c r="M146" s="12">
        <v>840.88007071781101</v>
      </c>
      <c r="N146" s="12">
        <v>953.30334236144995</v>
      </c>
      <c r="O146" s="12">
        <v>1060.5590578613201</v>
      </c>
      <c r="P146" s="12">
        <v>1150.07071945095</v>
      </c>
      <c r="Q146" s="12">
        <v>1245.2576293105999</v>
      </c>
      <c r="R146" s="12">
        <v>1291.8352432022</v>
      </c>
      <c r="S146" s="12">
        <v>1313.6738929204901</v>
      </c>
      <c r="T146" s="12">
        <v>1317.47925999927</v>
      </c>
      <c r="U146" s="12">
        <v>1309.5394803931699</v>
      </c>
      <c r="V146" s="12">
        <v>1283.23052585649</v>
      </c>
      <c r="W146" s="12">
        <v>1289.17600824069</v>
      </c>
      <c r="X146" s="12">
        <v>1299.88875186872</v>
      </c>
      <c r="Y146" s="12">
        <v>1310.3467783927899</v>
      </c>
      <c r="Z146" s="12">
        <v>1322.1047690553601</v>
      </c>
      <c r="AA146" s="12">
        <v>1335.06459374618</v>
      </c>
    </row>
    <row r="147" spans="1:27">
      <c r="A147" s="11" t="s">
        <v>28</v>
      </c>
      <c r="B147" s="11" t="s">
        <v>78</v>
      </c>
      <c r="C147" s="12">
        <v>168.704932928353</v>
      </c>
      <c r="D147" s="12">
        <v>300.96568352031699</v>
      </c>
      <c r="E147" s="12">
        <v>420.62929403874199</v>
      </c>
      <c r="F147" s="12">
        <v>524.38640554618803</v>
      </c>
      <c r="G147" s="12">
        <v>612.38346818911998</v>
      </c>
      <c r="H147" s="12">
        <v>628.46164631843499</v>
      </c>
      <c r="I147" s="12">
        <v>676.28664983129499</v>
      </c>
      <c r="J147" s="12">
        <v>761.04956164550697</v>
      </c>
      <c r="K147" s="12">
        <v>817.92355801963799</v>
      </c>
      <c r="L147" s="12">
        <v>872.54572413969004</v>
      </c>
      <c r="M147" s="12">
        <v>989.61070001208702</v>
      </c>
      <c r="N147" s="12">
        <v>1122.4324638268899</v>
      </c>
      <c r="O147" s="12">
        <v>1248.0938280677699</v>
      </c>
      <c r="P147" s="12">
        <v>1353.2335455713201</v>
      </c>
      <c r="Q147" s="12">
        <v>1466.2927761599401</v>
      </c>
      <c r="R147" s="12">
        <v>1520.0168604907899</v>
      </c>
      <c r="S147" s="12">
        <v>1546.0309045157401</v>
      </c>
      <c r="T147" s="12">
        <v>1550.0410489487599</v>
      </c>
      <c r="U147" s="12">
        <v>1541.08904015591</v>
      </c>
      <c r="V147" s="12">
        <v>1510.22241112184</v>
      </c>
      <c r="W147" s="12">
        <v>1517.4149307038699</v>
      </c>
      <c r="X147" s="12">
        <v>1529.6520412750201</v>
      </c>
      <c r="Y147" s="12">
        <v>1542.0633693828499</v>
      </c>
      <c r="Z147" s="12">
        <v>1556.6243806693501</v>
      </c>
      <c r="AA147" s="12">
        <v>1571.01727978754</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3704.5986774678731</v>
      </c>
      <c r="D150" s="27">
        <v>3951.9879675160155</v>
      </c>
      <c r="E150" s="27">
        <v>4064.8608360442545</v>
      </c>
      <c r="F150" s="27">
        <v>4530.5997471658766</v>
      </c>
      <c r="G150" s="27">
        <v>4981.5093882419105</v>
      </c>
      <c r="H150" s="27">
        <v>5023.1782536229002</v>
      </c>
      <c r="I150" s="27">
        <v>5534.6410557362806</v>
      </c>
      <c r="J150" s="27">
        <v>5907.0055017340592</v>
      </c>
      <c r="K150" s="27">
        <v>6198.1437322020302</v>
      </c>
      <c r="L150" s="27">
        <v>6659.2328000294901</v>
      </c>
      <c r="M150" s="27">
        <v>6727.6850710983799</v>
      </c>
      <c r="N150" s="27">
        <v>6661.3708876567798</v>
      </c>
      <c r="O150" s="27">
        <v>7203.2358558606793</v>
      </c>
      <c r="P150" s="27">
        <v>7704.5469489327788</v>
      </c>
      <c r="Q150" s="27">
        <v>7552.6843345712996</v>
      </c>
      <c r="R150" s="27">
        <v>8145.7934328894798</v>
      </c>
      <c r="S150" s="27">
        <v>8520.7085108148403</v>
      </c>
      <c r="T150" s="27">
        <v>8753.6659366573604</v>
      </c>
      <c r="U150" s="27">
        <v>9205.5890100437209</v>
      </c>
      <c r="V150" s="27">
        <v>9118.8385776861087</v>
      </c>
      <c r="W150" s="27">
        <v>8868.1846931128803</v>
      </c>
      <c r="X150" s="27">
        <v>9444.4097326103201</v>
      </c>
      <c r="Y150" s="27">
        <v>9951.9811732983799</v>
      </c>
      <c r="Z150" s="27">
        <v>9653.1845867405209</v>
      </c>
      <c r="AA150" s="27">
        <v>10332.95678012773</v>
      </c>
    </row>
    <row r="151" spans="1:27">
      <c r="A151" s="11" t="s">
        <v>29</v>
      </c>
      <c r="B151" s="11" t="s">
        <v>77</v>
      </c>
      <c r="C151" s="12">
        <v>89.657645763158797</v>
      </c>
      <c r="D151" s="12">
        <v>114.29837915420499</v>
      </c>
      <c r="E151" s="12">
        <v>136.499187809467</v>
      </c>
      <c r="F151" s="12">
        <v>153.47137885951901</v>
      </c>
      <c r="G151" s="12">
        <v>168.71122862243601</v>
      </c>
      <c r="H151" s="12">
        <v>182.000407061576</v>
      </c>
      <c r="I151" s="12">
        <v>212.364946892738</v>
      </c>
      <c r="J151" s="12">
        <v>244.993819319099</v>
      </c>
      <c r="K151" s="12">
        <v>278.87585380935599</v>
      </c>
      <c r="L151" s="12">
        <v>319.96898813056902</v>
      </c>
      <c r="M151" s="12">
        <v>366.74847387409199</v>
      </c>
      <c r="N151" s="12">
        <v>408.26860507011401</v>
      </c>
      <c r="O151" s="12">
        <v>445.00390428543</v>
      </c>
      <c r="P151" s="12">
        <v>472.648539402008</v>
      </c>
      <c r="Q151" s="12">
        <v>491.72651744413298</v>
      </c>
      <c r="R151" s="12">
        <v>509.34018567419002</v>
      </c>
      <c r="S151" s="12">
        <v>512.97198352861403</v>
      </c>
      <c r="T151" s="12">
        <v>511.52956985139798</v>
      </c>
      <c r="U151" s="12">
        <v>508.785446811437</v>
      </c>
      <c r="V151" s="12">
        <v>510.01096944045997</v>
      </c>
      <c r="W151" s="12">
        <v>516.66449789214096</v>
      </c>
      <c r="X151" s="12">
        <v>516.29217314624702</v>
      </c>
      <c r="Y151" s="12">
        <v>519.87931920623703</v>
      </c>
      <c r="Z151" s="12">
        <v>515.41679166221604</v>
      </c>
      <c r="AA151" s="12">
        <v>516.51390412759702</v>
      </c>
    </row>
    <row r="152" spans="1:27">
      <c r="A152" s="11" t="s">
        <v>29</v>
      </c>
      <c r="B152" s="11" t="s">
        <v>78</v>
      </c>
      <c r="C152" s="12">
        <v>105.53637610159799</v>
      </c>
      <c r="D152" s="12">
        <v>134.54207882475799</v>
      </c>
      <c r="E152" s="12">
        <v>160.60117865133199</v>
      </c>
      <c r="F152" s="12">
        <v>180.61600359445799</v>
      </c>
      <c r="G152" s="12">
        <v>198.54170679283101</v>
      </c>
      <c r="H152" s="12">
        <v>214.13861746406499</v>
      </c>
      <c r="I152" s="12">
        <v>250.019961629867</v>
      </c>
      <c r="J152" s="12">
        <v>288.32533320331498</v>
      </c>
      <c r="K152" s="12">
        <v>328.314285769462</v>
      </c>
      <c r="L152" s="12">
        <v>376.462464162826</v>
      </c>
      <c r="M152" s="12">
        <v>431.50499639320299</v>
      </c>
      <c r="N152" s="12">
        <v>480.43417262649501</v>
      </c>
      <c r="O152" s="12">
        <v>523.68697713279698</v>
      </c>
      <c r="P152" s="12">
        <v>556.48073955345103</v>
      </c>
      <c r="Q152" s="12">
        <v>578.64402982568697</v>
      </c>
      <c r="R152" s="12">
        <v>599.34393698883002</v>
      </c>
      <c r="S152" s="12">
        <v>603.85658232685898</v>
      </c>
      <c r="T152" s="12">
        <v>602.26423730307795</v>
      </c>
      <c r="U152" s="12">
        <v>599.15596868515001</v>
      </c>
      <c r="V152" s="12">
        <v>600.47943143987595</v>
      </c>
      <c r="W152" s="12">
        <v>608.31755186367002</v>
      </c>
      <c r="X152" s="12">
        <v>607.99034722495003</v>
      </c>
      <c r="Y152" s="12">
        <v>611.84340022849995</v>
      </c>
      <c r="Z152" s="12">
        <v>606.42163699281195</v>
      </c>
      <c r="AA152" s="12">
        <v>607.68745267867996</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345.02258142201538</v>
      </c>
      <c r="D155" s="27">
        <v>395.96934933289816</v>
      </c>
      <c r="E155" s="27">
        <v>426.1009109237217</v>
      </c>
      <c r="F155" s="27">
        <v>504.00167589442782</v>
      </c>
      <c r="G155" s="27">
        <v>549.58401502373056</v>
      </c>
      <c r="H155" s="27">
        <v>581.72158372080389</v>
      </c>
      <c r="I155" s="27">
        <v>629.29685167945104</v>
      </c>
      <c r="J155" s="27">
        <v>688.87780529595705</v>
      </c>
      <c r="K155" s="27">
        <v>723.60727302680095</v>
      </c>
      <c r="L155" s="27">
        <v>787.60092032484113</v>
      </c>
      <c r="M155" s="27">
        <v>827.13046110373602</v>
      </c>
      <c r="N155" s="27">
        <v>827.9760844787329</v>
      </c>
      <c r="O155" s="27">
        <v>920.19062778585408</v>
      </c>
      <c r="P155" s="27">
        <v>955.67176806251996</v>
      </c>
      <c r="Q155" s="27">
        <v>968.00296881859788</v>
      </c>
      <c r="R155" s="27">
        <v>1011.206240364169</v>
      </c>
      <c r="S155" s="27">
        <v>1075.4049119258539</v>
      </c>
      <c r="T155" s="27">
        <v>1102.8125365044962</v>
      </c>
      <c r="U155" s="27">
        <v>1172.121455763124</v>
      </c>
      <c r="V155" s="27">
        <v>1210.405513145618</v>
      </c>
      <c r="W155" s="27">
        <v>1190.8891086382769</v>
      </c>
      <c r="X155" s="27">
        <v>1306.6205353586388</v>
      </c>
      <c r="Y155" s="27">
        <v>1336.9210396684671</v>
      </c>
      <c r="Z155" s="27">
        <v>1340.7806298885489</v>
      </c>
      <c r="AA155" s="27">
        <v>1384.4503601636791</v>
      </c>
    </row>
    <row r="156" spans="1:27">
      <c r="A156" s="11" t="s">
        <v>30</v>
      </c>
      <c r="B156" s="11" t="s">
        <v>77</v>
      </c>
      <c r="C156" s="12">
        <v>17.726754470162</v>
      </c>
      <c r="D156" s="12">
        <v>25.258000626564002</v>
      </c>
      <c r="E156" s="12">
        <v>31.8795508277416</v>
      </c>
      <c r="F156" s="12">
        <v>36.882823623418801</v>
      </c>
      <c r="G156" s="12">
        <v>40.805560400724403</v>
      </c>
      <c r="H156" s="12">
        <v>43.744929720394303</v>
      </c>
      <c r="I156" s="12">
        <v>49.851699732542002</v>
      </c>
      <c r="J156" s="12">
        <v>57.8254794038534</v>
      </c>
      <c r="K156" s="12">
        <v>65.3780653233528</v>
      </c>
      <c r="L156" s="12">
        <v>74.877100697874994</v>
      </c>
      <c r="M156" s="12">
        <v>86.0536642391681</v>
      </c>
      <c r="N156" s="12">
        <v>97.179419103145605</v>
      </c>
      <c r="O156" s="12">
        <v>107.207877111241</v>
      </c>
      <c r="P156" s="12">
        <v>115.779987568378</v>
      </c>
      <c r="Q156" s="12">
        <v>122.554623687505</v>
      </c>
      <c r="R156" s="12">
        <v>127.785576768517</v>
      </c>
      <c r="S156" s="12">
        <v>130.40178521919199</v>
      </c>
      <c r="T156" s="12">
        <v>130.522377615213</v>
      </c>
      <c r="U156" s="12">
        <v>129.866605483293</v>
      </c>
      <c r="V156" s="12">
        <v>130.032329169988</v>
      </c>
      <c r="W156" s="12">
        <v>131.84604522085101</v>
      </c>
      <c r="X156" s="12">
        <v>132.27082337212499</v>
      </c>
      <c r="Y156" s="12">
        <v>134.00725773143699</v>
      </c>
      <c r="Z156" s="12">
        <v>133.32466077700201</v>
      </c>
      <c r="AA156" s="12">
        <v>133.54512104010499</v>
      </c>
    </row>
    <row r="157" spans="1:27">
      <c r="A157" s="11" t="s">
        <v>30</v>
      </c>
      <c r="B157" s="11" t="s">
        <v>78</v>
      </c>
      <c r="C157" s="12">
        <v>20.8651943861246</v>
      </c>
      <c r="D157" s="12">
        <v>29.717400698065699</v>
      </c>
      <c r="E157" s="12">
        <v>37.5279257039725</v>
      </c>
      <c r="F157" s="12">
        <v>43.405118464466099</v>
      </c>
      <c r="G157" s="12">
        <v>48.033265609860401</v>
      </c>
      <c r="H157" s="12">
        <v>51.4764600559473</v>
      </c>
      <c r="I157" s="12">
        <v>58.659149774312901</v>
      </c>
      <c r="J157" s="12">
        <v>68.073369701862305</v>
      </c>
      <c r="K157" s="12">
        <v>76.971295164346699</v>
      </c>
      <c r="L157" s="12">
        <v>88.120505812525707</v>
      </c>
      <c r="M157" s="12">
        <v>101.269984705686</v>
      </c>
      <c r="N157" s="12">
        <v>114.361984266638</v>
      </c>
      <c r="O157" s="12">
        <v>126.23031735029799</v>
      </c>
      <c r="P157" s="12">
        <v>136.27587266617999</v>
      </c>
      <c r="Q157" s="12">
        <v>144.23034214550199</v>
      </c>
      <c r="R157" s="12">
        <v>150.452480009466</v>
      </c>
      <c r="S157" s="12">
        <v>153.45288446462101</v>
      </c>
      <c r="T157" s="12">
        <v>153.617495784282</v>
      </c>
      <c r="U157" s="12">
        <v>152.81749913346701</v>
      </c>
      <c r="V157" s="12">
        <v>153.000218988716</v>
      </c>
      <c r="W157" s="12">
        <v>155.16720998206699</v>
      </c>
      <c r="X157" s="12">
        <v>155.73576399729899</v>
      </c>
      <c r="Y157" s="12">
        <v>157.68817666309999</v>
      </c>
      <c r="Z157" s="12">
        <v>156.96576461970801</v>
      </c>
      <c r="AA157" s="12">
        <v>157.241151334226</v>
      </c>
    </row>
  </sheetData>
  <sheetProtection algorithmName="SHA-512" hashValue="BiF8NNin3EMO2+bhnLuc5FMBMi1a62ERUCgh1b3WbGnQvf9fQ/gIucNUFYY7hZyi3jrF8ybsb+sccbKDHTfQAQ==" saltValue="qiERIoOihZIloCaAVQ1nOA=="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188736"/>
  </sheetPr>
  <dimension ref="A1:AF157"/>
  <sheetViews>
    <sheetView zoomScale="85" zoomScaleNormal="85" workbookViewId="0"/>
  </sheetViews>
  <sheetFormatPr defaultColWidth="9.1796875" defaultRowHeight="14.5"/>
  <cols>
    <col min="1" max="1" width="16" style="6" customWidth="1"/>
    <col min="2" max="2" width="30.54296875" style="6" customWidth="1"/>
    <col min="3" max="29" width="9.453125" style="6" customWidth="1"/>
    <col min="30" max="30" width="11.54296875" style="6" bestFit="1" customWidth="1"/>
    <col min="31" max="16384" width="9.1796875" style="6"/>
  </cols>
  <sheetData>
    <row r="1" spans="1:32" s="10" customFormat="1" ht="23.25" customHeight="1">
      <c r="A1" s="9" t="s">
        <v>142</v>
      </c>
      <c r="B1" s="8"/>
      <c r="C1" s="8"/>
      <c r="D1" s="8"/>
      <c r="E1" s="8"/>
      <c r="F1" s="8"/>
      <c r="G1" s="8"/>
      <c r="H1" s="8"/>
      <c r="I1" s="8"/>
      <c r="J1" s="8"/>
      <c r="K1" s="8"/>
      <c r="L1" s="8"/>
      <c r="M1" s="8"/>
      <c r="N1" s="8"/>
      <c r="O1" s="8"/>
      <c r="P1" s="8"/>
      <c r="Q1" s="8"/>
      <c r="R1" s="8"/>
      <c r="S1" s="8"/>
      <c r="T1" s="8"/>
      <c r="U1" s="8"/>
      <c r="V1" s="8"/>
      <c r="W1" s="8"/>
      <c r="X1" s="8"/>
      <c r="Y1" s="8"/>
      <c r="Z1" s="8"/>
      <c r="AA1" s="8"/>
    </row>
    <row r="2" spans="1:32" s="10" customFormat="1">
      <c r="A2" s="7" t="s">
        <v>106</v>
      </c>
    </row>
    <row r="3" spans="1:32" s="10" customFormat="1"/>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32">
      <c r="A6" s="11" t="s">
        <v>18</v>
      </c>
      <c r="B6" s="11" t="s">
        <v>2</v>
      </c>
      <c r="C6" s="12">
        <v>16456</v>
      </c>
      <c r="D6" s="12">
        <v>16456</v>
      </c>
      <c r="E6" s="12">
        <v>13872.150721514998</v>
      </c>
      <c r="F6" s="12">
        <v>11354.230893256001</v>
      </c>
      <c r="G6" s="12">
        <v>10289.200454613299</v>
      </c>
      <c r="H6" s="12">
        <v>9432.7505923804983</v>
      </c>
      <c r="I6" s="12">
        <v>7644.1020696836003</v>
      </c>
      <c r="J6" s="12">
        <v>7446.9583127527003</v>
      </c>
      <c r="K6" s="12">
        <v>6801.8236381603001</v>
      </c>
      <c r="L6" s="12">
        <v>6269.8620231241002</v>
      </c>
      <c r="M6" s="12">
        <v>4476.1703524377999</v>
      </c>
      <c r="N6" s="12">
        <v>4476.1692239872009</v>
      </c>
      <c r="O6" s="12">
        <v>3774.398918764</v>
      </c>
      <c r="P6" s="12">
        <v>3716.0461798650003</v>
      </c>
      <c r="Q6" s="12">
        <v>3716.0366312730002</v>
      </c>
      <c r="R6" s="12">
        <v>2132.2978561931996</v>
      </c>
      <c r="S6" s="12">
        <v>2132.2939055846</v>
      </c>
      <c r="T6" s="12">
        <v>4.6921929000000001E-2</v>
      </c>
      <c r="U6" s="12">
        <v>4.29245979E-2</v>
      </c>
      <c r="V6" s="12">
        <v>3.7283047E-2</v>
      </c>
      <c r="W6" s="12">
        <v>3.4096971400000002E-2</v>
      </c>
      <c r="X6" s="12">
        <v>1.34768127E-2</v>
      </c>
      <c r="Y6" s="12">
        <v>1.1341763799999998E-2</v>
      </c>
      <c r="Z6" s="12">
        <v>9.1786092E-3</v>
      </c>
      <c r="AA6" s="12">
        <v>7.1400513000000002E-3</v>
      </c>
    </row>
    <row r="7" spans="1:32">
      <c r="A7" s="11" t="s">
        <v>18</v>
      </c>
      <c r="B7" s="11" t="s">
        <v>11</v>
      </c>
      <c r="C7" s="12">
        <v>4835</v>
      </c>
      <c r="D7" s="12">
        <v>4835</v>
      </c>
      <c r="E7" s="12">
        <v>3185.8344629788994</v>
      </c>
      <c r="F7" s="12">
        <v>3185.8335517627006</v>
      </c>
      <c r="G7" s="12">
        <v>2400.3836352624999</v>
      </c>
      <c r="H7" s="12">
        <v>1902.7653659599998</v>
      </c>
      <c r="I7" s="12">
        <v>1343.0119982717003</v>
      </c>
      <c r="J7" s="12">
        <v>1223.4766118749999</v>
      </c>
      <c r="K7" s="12">
        <v>1.49771039E-2</v>
      </c>
      <c r="L7" s="12">
        <v>1.4965028599999999E-2</v>
      </c>
      <c r="M7" s="12">
        <v>1.4958825200000001E-2</v>
      </c>
      <c r="N7" s="12">
        <v>1.4956178299999998E-2</v>
      </c>
      <c r="O7" s="12">
        <v>1.47867439E-2</v>
      </c>
      <c r="P7" s="12">
        <v>1.3505805099999999E-2</v>
      </c>
      <c r="Q7" s="12">
        <v>1.3504165799999999E-2</v>
      </c>
      <c r="R7" s="12">
        <v>1.0727401899999999E-2</v>
      </c>
      <c r="S7" s="12">
        <v>1.06992171E-2</v>
      </c>
      <c r="T7" s="12">
        <v>1.0613506900000002E-2</v>
      </c>
      <c r="U7" s="12">
        <v>1.0562412300000001E-2</v>
      </c>
      <c r="V7" s="12">
        <v>1.0444177300000001E-2</v>
      </c>
      <c r="W7" s="12">
        <v>1.0442412000000002E-2</v>
      </c>
      <c r="X7" s="12">
        <v>1.0048349199999999E-2</v>
      </c>
      <c r="Y7" s="12">
        <v>2.4152721E-3</v>
      </c>
      <c r="Z7" s="12">
        <v>2.4144980000000002E-3</v>
      </c>
      <c r="AA7" s="12">
        <v>0</v>
      </c>
    </row>
    <row r="8" spans="1:32">
      <c r="A8" s="11" t="s">
        <v>18</v>
      </c>
      <c r="B8" s="11" t="s">
        <v>8</v>
      </c>
      <c r="C8" s="12">
        <v>2954.8999938964839</v>
      </c>
      <c r="D8" s="12">
        <v>2774.9029846434937</v>
      </c>
      <c r="E8" s="12">
        <v>2774.9036094527441</v>
      </c>
      <c r="F8" s="12">
        <v>2774.9038798100737</v>
      </c>
      <c r="G8" s="12">
        <v>2774.9039066812938</v>
      </c>
      <c r="H8" s="12">
        <v>2774.9046303971836</v>
      </c>
      <c r="I8" s="12">
        <v>2774.9047624119244</v>
      </c>
      <c r="J8" s="12">
        <v>2774.9048524376535</v>
      </c>
      <c r="K8" s="12">
        <v>2774.904911305744</v>
      </c>
      <c r="L8" s="12">
        <v>2774.9051096095836</v>
      </c>
      <c r="M8" s="12">
        <v>2774.9055997353244</v>
      </c>
      <c r="N8" s="12">
        <v>2774.9060627162835</v>
      </c>
      <c r="O8" s="12">
        <v>2774.9060719290342</v>
      </c>
      <c r="P8" s="12">
        <v>2389.9060802038239</v>
      </c>
      <c r="Q8" s="12">
        <v>1860.9078043856241</v>
      </c>
      <c r="R8" s="12">
        <v>1860.9078077313841</v>
      </c>
      <c r="S8" s="12">
        <v>1716.5079433991998</v>
      </c>
      <c r="T8" s="12">
        <v>1716.5081087565002</v>
      </c>
      <c r="U8" s="12">
        <v>1716.5084684896001</v>
      </c>
      <c r="V8" s="12">
        <v>1716.5085248408</v>
      </c>
      <c r="W8" s="12">
        <v>1276.5106815842003</v>
      </c>
      <c r="X8" s="12">
        <v>1276.5108133368003</v>
      </c>
      <c r="Y8" s="12">
        <v>632.01083175280007</v>
      </c>
      <c r="Z8" s="12">
        <v>388.01148390769998</v>
      </c>
      <c r="AA8" s="12">
        <v>388.01151651889995</v>
      </c>
    </row>
    <row r="9" spans="1:32">
      <c r="A9" s="11" t="s">
        <v>18</v>
      </c>
      <c r="B9" s="11" t="s">
        <v>12</v>
      </c>
      <c r="C9" s="12">
        <v>1300</v>
      </c>
      <c r="D9" s="12">
        <v>1300</v>
      </c>
      <c r="E9" s="12">
        <v>1300</v>
      </c>
      <c r="F9" s="12">
        <v>1300</v>
      </c>
      <c r="G9" s="12">
        <v>1300</v>
      </c>
      <c r="H9" s="12">
        <v>1300</v>
      </c>
      <c r="I9" s="12">
        <v>1300</v>
      </c>
      <c r="J9" s="12">
        <v>1300</v>
      </c>
      <c r="K9" s="12">
        <v>1300</v>
      </c>
      <c r="L9" s="12">
        <v>1300</v>
      </c>
      <c r="M9" s="12">
        <v>1300</v>
      </c>
      <c r="N9" s="12">
        <v>1300</v>
      </c>
      <c r="O9" s="12">
        <v>500</v>
      </c>
      <c r="P9" s="12">
        <v>500</v>
      </c>
      <c r="Q9" s="12">
        <v>500</v>
      </c>
      <c r="R9" s="12">
        <v>500</v>
      </c>
      <c r="S9" s="12">
        <v>0</v>
      </c>
      <c r="T9" s="12">
        <v>0</v>
      </c>
      <c r="U9" s="12">
        <v>0</v>
      </c>
      <c r="V9" s="12">
        <v>0</v>
      </c>
      <c r="W9" s="12">
        <v>0</v>
      </c>
      <c r="X9" s="12">
        <v>0</v>
      </c>
      <c r="Y9" s="12">
        <v>0</v>
      </c>
      <c r="Z9" s="12">
        <v>0</v>
      </c>
      <c r="AA9" s="12">
        <v>0</v>
      </c>
    </row>
    <row r="10" spans="1:32">
      <c r="A10" s="11" t="s">
        <v>18</v>
      </c>
      <c r="B10" s="11" t="s">
        <v>5</v>
      </c>
      <c r="C10" s="12">
        <v>7382.1696124376331</v>
      </c>
      <c r="D10" s="12">
        <v>8132.1721594840828</v>
      </c>
      <c r="E10" s="12">
        <v>8132.1731835864539</v>
      </c>
      <c r="F10" s="12">
        <v>8132.1734525509328</v>
      </c>
      <c r="G10" s="12">
        <v>8132.1736177151033</v>
      </c>
      <c r="H10" s="12">
        <v>8132.1784105188544</v>
      </c>
      <c r="I10" s="12">
        <v>8132.1786668938921</v>
      </c>
      <c r="J10" s="12">
        <v>7749.6789647374335</v>
      </c>
      <c r="K10" s="12">
        <v>7749.6792580336933</v>
      </c>
      <c r="L10" s="12">
        <v>7472.8202508409813</v>
      </c>
      <c r="M10" s="12">
        <v>6879.320383757381</v>
      </c>
      <c r="N10" s="12">
        <v>6762.320638351981</v>
      </c>
      <c r="O10" s="12">
        <v>6980.7532508315808</v>
      </c>
      <c r="P10" s="12">
        <v>6980.7534137525809</v>
      </c>
      <c r="Q10" s="12">
        <v>8919.0141886027814</v>
      </c>
      <c r="R10" s="12">
        <v>8919.01438755038</v>
      </c>
      <c r="S10" s="12">
        <v>8510.5437447899822</v>
      </c>
      <c r="T10" s="12">
        <v>8390.5465966261818</v>
      </c>
      <c r="U10" s="12">
        <v>9190.2390075359817</v>
      </c>
      <c r="V10" s="12">
        <v>9096.2392367090815</v>
      </c>
      <c r="W10" s="12">
        <v>10624.436543319782</v>
      </c>
      <c r="X10" s="12">
        <v>11617.995306902161</v>
      </c>
      <c r="Y10" s="12">
        <v>11617.99541484236</v>
      </c>
      <c r="Z10" s="12">
        <v>12156.73638884206</v>
      </c>
      <c r="AA10" s="12">
        <v>11572.73687995476</v>
      </c>
    </row>
    <row r="11" spans="1:32">
      <c r="A11" s="11" t="s">
        <v>18</v>
      </c>
      <c r="B11" s="11" t="s">
        <v>3</v>
      </c>
      <c r="C11" s="12">
        <v>7507.4199905395499</v>
      </c>
      <c r="D11" s="12">
        <v>7507.4199905395499</v>
      </c>
      <c r="E11" s="12">
        <v>7507.4199905395499</v>
      </c>
      <c r="F11" s="12">
        <v>7507.4199905395499</v>
      </c>
      <c r="G11" s="12">
        <v>7507.4199905395499</v>
      </c>
      <c r="H11" s="12">
        <v>7507.4199905395499</v>
      </c>
      <c r="I11" s="12">
        <v>7507.4199905395499</v>
      </c>
      <c r="J11" s="12">
        <v>7507.4199905395499</v>
      </c>
      <c r="K11" s="12">
        <v>7507.4199905395499</v>
      </c>
      <c r="L11" s="12">
        <v>7507.4199905395499</v>
      </c>
      <c r="M11" s="12">
        <v>7507.4199905395499</v>
      </c>
      <c r="N11" s="12">
        <v>7507.4199905395499</v>
      </c>
      <c r="O11" s="12">
        <v>7507.4199905395499</v>
      </c>
      <c r="P11" s="12">
        <v>7507.4199905395499</v>
      </c>
      <c r="Q11" s="12">
        <v>7421.019989013671</v>
      </c>
      <c r="R11" s="12">
        <v>7421.019989013671</v>
      </c>
      <c r="S11" s="12">
        <v>7421.019989013671</v>
      </c>
      <c r="T11" s="12">
        <v>7421.019989013671</v>
      </c>
      <c r="U11" s="12">
        <v>7421.019989013671</v>
      </c>
      <c r="V11" s="12">
        <v>7355.019989013671</v>
      </c>
      <c r="W11" s="12">
        <v>7355.019989013671</v>
      </c>
      <c r="X11" s="12">
        <v>7355.019989013671</v>
      </c>
      <c r="Y11" s="12">
        <v>7355.019989013671</v>
      </c>
      <c r="Z11" s="12">
        <v>7355.019989013671</v>
      </c>
      <c r="AA11" s="12">
        <v>7355.019989013671</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12415.835689049502</v>
      </c>
      <c r="D13" s="12">
        <v>13695.695583797498</v>
      </c>
      <c r="E13" s="12">
        <v>19601.663314667301</v>
      </c>
      <c r="F13" s="12">
        <v>21218.710724040582</v>
      </c>
      <c r="G13" s="12">
        <v>25344.823522887731</v>
      </c>
      <c r="H13" s="12">
        <v>29367.012670992859</v>
      </c>
      <c r="I13" s="12">
        <v>31568.984269260778</v>
      </c>
      <c r="J13" s="12">
        <v>32585.153554679877</v>
      </c>
      <c r="K13" s="12">
        <v>34343.578378424281</v>
      </c>
      <c r="L13" s="12">
        <v>36595.994773294558</v>
      </c>
      <c r="M13" s="12">
        <v>40004.79665121538</v>
      </c>
      <c r="N13" s="12">
        <v>39950.218226087076</v>
      </c>
      <c r="O13" s="12">
        <v>41654.857072748011</v>
      </c>
      <c r="P13" s="12">
        <v>42473.339137890543</v>
      </c>
      <c r="Q13" s="12">
        <v>46970.095723660517</v>
      </c>
      <c r="R13" s="12">
        <v>46672.767329651404</v>
      </c>
      <c r="S13" s="12">
        <v>46419.824576924671</v>
      </c>
      <c r="T13" s="12">
        <v>45961.133405340603</v>
      </c>
      <c r="U13" s="12">
        <v>46274.630801322754</v>
      </c>
      <c r="V13" s="12">
        <v>49301.37967687699</v>
      </c>
      <c r="W13" s="12">
        <v>49293.000956503049</v>
      </c>
      <c r="X13" s="12">
        <v>48579.539963061827</v>
      </c>
      <c r="Y13" s="12">
        <v>48990.182449584252</v>
      </c>
      <c r="Z13" s="12">
        <v>56548.404978704988</v>
      </c>
      <c r="AA13" s="12">
        <v>58120.750880667088</v>
      </c>
    </row>
    <row r="14" spans="1:32">
      <c r="A14" s="11" t="s">
        <v>18</v>
      </c>
      <c r="B14" s="11" t="s">
        <v>9</v>
      </c>
      <c r="C14" s="12">
        <v>9555.018700283701</v>
      </c>
      <c r="D14" s="12">
        <v>9955.0454274199528</v>
      </c>
      <c r="E14" s="12">
        <v>10664.091324343352</v>
      </c>
      <c r="F14" s="12">
        <v>10664.102283942189</v>
      </c>
      <c r="G14" s="12">
        <v>10664.113569729991</v>
      </c>
      <c r="H14" s="12">
        <v>10942.933459728891</v>
      </c>
      <c r="I14" s="12">
        <v>11875.949257765593</v>
      </c>
      <c r="J14" s="12">
        <v>13088.19470117329</v>
      </c>
      <c r="K14" s="12">
        <v>14104.642214477333</v>
      </c>
      <c r="L14" s="12">
        <v>16186.756321106432</v>
      </c>
      <c r="M14" s="12">
        <v>17993.984131783531</v>
      </c>
      <c r="N14" s="12">
        <v>20339.535256779534</v>
      </c>
      <c r="O14" s="12">
        <v>20339.535721894732</v>
      </c>
      <c r="P14" s="12">
        <v>21378.510796894534</v>
      </c>
      <c r="Q14" s="12">
        <v>26631.862918444032</v>
      </c>
      <c r="R14" s="12">
        <v>29838.722902955978</v>
      </c>
      <c r="S14" s="12">
        <v>35609.910675313775</v>
      </c>
      <c r="T14" s="12">
        <v>39826.486766912778</v>
      </c>
      <c r="U14" s="12">
        <v>45740.953264762284</v>
      </c>
      <c r="V14" s="12">
        <v>54063.487236861314</v>
      </c>
      <c r="W14" s="12">
        <v>60329.209255784714</v>
      </c>
      <c r="X14" s="12">
        <v>59775.913889829848</v>
      </c>
      <c r="Y14" s="12">
        <v>59917.238635138201</v>
      </c>
      <c r="Z14" s="12">
        <v>66647.254256569868</v>
      </c>
      <c r="AA14" s="12">
        <v>65818.776926360675</v>
      </c>
      <c r="AC14" s="10"/>
      <c r="AD14" s="10"/>
      <c r="AE14" s="10"/>
      <c r="AF14" s="10"/>
    </row>
    <row r="15" spans="1:32">
      <c r="A15" s="11" t="s">
        <v>18</v>
      </c>
      <c r="B15" s="11" t="s">
        <v>102</v>
      </c>
      <c r="C15" s="12">
        <v>1004.6298764055325</v>
      </c>
      <c r="D15" s="12">
        <v>1004.6535765048326</v>
      </c>
      <c r="E15" s="12">
        <v>1733.3833852618325</v>
      </c>
      <c r="F15" s="12">
        <v>1820.6587061775324</v>
      </c>
      <c r="G15" s="12">
        <v>2121.3510248087327</v>
      </c>
      <c r="H15" s="12">
        <v>3331.8051984451322</v>
      </c>
      <c r="I15" s="12">
        <v>3598.2112725929328</v>
      </c>
      <c r="J15" s="12">
        <v>4316.0081111751324</v>
      </c>
      <c r="K15" s="12">
        <v>5015.6175876546322</v>
      </c>
      <c r="L15" s="12">
        <v>7150.5641211606326</v>
      </c>
      <c r="M15" s="12">
        <v>7403.4698734659278</v>
      </c>
      <c r="N15" s="12">
        <v>7860.3923753794261</v>
      </c>
      <c r="O15" s="12">
        <v>9642.1882831599269</v>
      </c>
      <c r="P15" s="12">
        <v>9592.1922614849263</v>
      </c>
      <c r="Q15" s="12">
        <v>10774.735608752926</v>
      </c>
      <c r="R15" s="12">
        <v>10774.739161671927</v>
      </c>
      <c r="S15" s="12">
        <v>12549.719033274925</v>
      </c>
      <c r="T15" s="12">
        <v>12956.094957327925</v>
      </c>
      <c r="U15" s="12">
        <v>17945.526317530926</v>
      </c>
      <c r="V15" s="12">
        <v>20050.233153977922</v>
      </c>
      <c r="W15" s="12">
        <v>20556.984626577003</v>
      </c>
      <c r="X15" s="12">
        <v>22253.696666069998</v>
      </c>
      <c r="Y15" s="12">
        <v>21514.977354487997</v>
      </c>
      <c r="Z15" s="12">
        <v>20987.500146301001</v>
      </c>
      <c r="AA15" s="12">
        <v>20748.259768535001</v>
      </c>
      <c r="AC15" s="10"/>
      <c r="AD15" s="10"/>
      <c r="AE15" s="10"/>
      <c r="AF15" s="10"/>
    </row>
    <row r="16" spans="1:32">
      <c r="A16" s="11" t="s">
        <v>18</v>
      </c>
      <c r="B16" s="11" t="s">
        <v>15</v>
      </c>
      <c r="C16" s="12">
        <v>810</v>
      </c>
      <c r="D16" s="12">
        <v>810</v>
      </c>
      <c r="E16" s="12">
        <v>1532.6699898993002</v>
      </c>
      <c r="F16" s="12">
        <v>1532.6903790517999</v>
      </c>
      <c r="G16" s="12">
        <v>3595.6721521353998</v>
      </c>
      <c r="H16" s="12">
        <v>3595.7159892015998</v>
      </c>
      <c r="I16" s="12">
        <v>3595.7232844393006</v>
      </c>
      <c r="J16" s="12">
        <v>3595.7341759318001</v>
      </c>
      <c r="K16" s="12">
        <v>3662.0764271339995</v>
      </c>
      <c r="L16" s="12">
        <v>4032.5050806125</v>
      </c>
      <c r="M16" s="12">
        <v>4032.5061877960006</v>
      </c>
      <c r="N16" s="12">
        <v>4032.5071398248001</v>
      </c>
      <c r="O16" s="12">
        <v>4203.1088580982005</v>
      </c>
      <c r="P16" s="12">
        <v>4203.1104609527001</v>
      </c>
      <c r="Q16" s="12">
        <v>5423.9882664586003</v>
      </c>
      <c r="R16" s="12">
        <v>5423.988885602299</v>
      </c>
      <c r="S16" s="12">
        <v>6017.2327217660004</v>
      </c>
      <c r="T16" s="12">
        <v>6017.2341967169996</v>
      </c>
      <c r="U16" s="12">
        <v>6017.2522055068002</v>
      </c>
      <c r="V16" s="12">
        <v>6017.2537031415004</v>
      </c>
      <c r="W16" s="12">
        <v>6017.2556131520005</v>
      </c>
      <c r="X16" s="12">
        <v>6137.6869511068007</v>
      </c>
      <c r="Y16" s="12">
        <v>6137.6878504489996</v>
      </c>
      <c r="Z16" s="12">
        <v>6511.710927399</v>
      </c>
      <c r="AA16" s="12">
        <v>6511.7122818205007</v>
      </c>
      <c r="AC16" s="10"/>
      <c r="AD16" s="10"/>
      <c r="AE16" s="10"/>
      <c r="AF16" s="10"/>
    </row>
    <row r="17" spans="1:32">
      <c r="A17" s="11" t="s">
        <v>18</v>
      </c>
      <c r="B17" s="11" t="s">
        <v>17</v>
      </c>
      <c r="C17" s="12">
        <v>318.73900000000003</v>
      </c>
      <c r="D17" s="12">
        <v>623.03</v>
      </c>
      <c r="E17" s="12">
        <v>1035.4460000000001</v>
      </c>
      <c r="F17" s="12">
        <v>1538.9269999999999</v>
      </c>
      <c r="G17" s="12">
        <v>2142.8110000000001</v>
      </c>
      <c r="H17" s="12">
        <v>2807.6329999999998</v>
      </c>
      <c r="I17" s="12">
        <v>3819.3380000000002</v>
      </c>
      <c r="J17" s="12">
        <v>4674.3180000000002</v>
      </c>
      <c r="K17" s="12">
        <v>5519.2339999999995</v>
      </c>
      <c r="L17" s="12">
        <v>6499.2960000000003</v>
      </c>
      <c r="M17" s="12">
        <v>7698.6090000000013</v>
      </c>
      <c r="N17" s="12">
        <v>9010.3219999999983</v>
      </c>
      <c r="O17" s="12">
        <v>10339.413</v>
      </c>
      <c r="P17" s="12">
        <v>11714.808999999999</v>
      </c>
      <c r="Q17" s="12">
        <v>13054.429999999998</v>
      </c>
      <c r="R17" s="12">
        <v>14363.338999999998</v>
      </c>
      <c r="S17" s="12">
        <v>15318.455000000002</v>
      </c>
      <c r="T17" s="12">
        <v>16214.658000000001</v>
      </c>
      <c r="U17" s="12">
        <v>16979.074999999997</v>
      </c>
      <c r="V17" s="12">
        <v>17751.389000000003</v>
      </c>
      <c r="W17" s="12">
        <v>18512.155999999999</v>
      </c>
      <c r="X17" s="12">
        <v>19307.582999999995</v>
      </c>
      <c r="Y17" s="12">
        <v>20087.465999999997</v>
      </c>
      <c r="Z17" s="12">
        <v>20907.657999999999</v>
      </c>
      <c r="AA17" s="12">
        <v>21712.696999999996</v>
      </c>
      <c r="AC17" s="10"/>
      <c r="AD17" s="10"/>
      <c r="AE17" s="10"/>
      <c r="AF17" s="10"/>
    </row>
    <row r="18" spans="1:32">
      <c r="A18" s="35" t="s">
        <v>98</v>
      </c>
      <c r="B18" s="35"/>
      <c r="C18" s="29">
        <v>62406.343986206877</v>
      </c>
      <c r="D18" s="29">
        <v>64656.236145884577</v>
      </c>
      <c r="E18" s="29">
        <v>67038.236607083294</v>
      </c>
      <c r="F18" s="29">
        <v>66137.374775902033</v>
      </c>
      <c r="G18" s="29">
        <v>68413.018697429477</v>
      </c>
      <c r="H18" s="29">
        <v>71359.965120517838</v>
      </c>
      <c r="I18" s="29">
        <v>72146.55101482704</v>
      </c>
      <c r="J18" s="29">
        <v>73675.786988195498</v>
      </c>
      <c r="K18" s="29">
        <v>74582.063368044808</v>
      </c>
      <c r="L18" s="29">
        <v>78107.7734335438</v>
      </c>
      <c r="M18" s="29">
        <v>80936.612068294169</v>
      </c>
      <c r="N18" s="29">
        <v>83110.584354639926</v>
      </c>
      <c r="O18" s="29">
        <v>83531.885813450805</v>
      </c>
      <c r="P18" s="29">
        <v>84945.989104951135</v>
      </c>
      <c r="Q18" s="29">
        <v>96018.950759545434</v>
      </c>
      <c r="R18" s="29">
        <v>97344.741000497917</v>
      </c>
      <c r="S18" s="29">
        <v>101810.111534243</v>
      </c>
      <c r="T18" s="29">
        <v>103315.75240208564</v>
      </c>
      <c r="U18" s="29">
        <v>110343.40501813449</v>
      </c>
      <c r="V18" s="29">
        <v>121532.68239152615</v>
      </c>
      <c r="W18" s="29">
        <v>128878.2219655888</v>
      </c>
      <c r="X18" s="29">
        <v>128605.00348730621</v>
      </c>
      <c r="Y18" s="29">
        <v>128512.46107736719</v>
      </c>
      <c r="Z18" s="29">
        <v>143095.4386901455</v>
      </c>
      <c r="AA18" s="29">
        <v>143255.3033325664</v>
      </c>
      <c r="AC18" s="10"/>
      <c r="AD18" s="10"/>
      <c r="AE18" s="10"/>
      <c r="AF18" s="10"/>
    </row>
    <row r="19" spans="1:32">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C20" s="10"/>
      <c r="AD20" s="10"/>
      <c r="AE20" s="10"/>
      <c r="AF20" s="10"/>
    </row>
    <row r="21" spans="1:32">
      <c r="A21" s="11" t="s">
        <v>26</v>
      </c>
      <c r="B21" s="11" t="s">
        <v>2</v>
      </c>
      <c r="C21" s="12">
        <v>8330</v>
      </c>
      <c r="D21" s="12">
        <v>8330</v>
      </c>
      <c r="E21" s="12">
        <v>7577.2940299999991</v>
      </c>
      <c r="F21" s="12">
        <v>5449.9888600000004</v>
      </c>
      <c r="G21" s="12">
        <v>4789.9928403719996</v>
      </c>
      <c r="H21" s="12">
        <v>3933.5490267639998</v>
      </c>
      <c r="I21" s="12">
        <v>3345.730912215</v>
      </c>
      <c r="J21" s="12">
        <v>3345.7300216499998</v>
      </c>
      <c r="K21" s="12">
        <v>3202.1473111780006</v>
      </c>
      <c r="L21" s="12">
        <v>3183.6905606529999</v>
      </c>
      <c r="M21" s="12">
        <v>1389.9989</v>
      </c>
      <c r="N21" s="12">
        <v>1389.9989</v>
      </c>
      <c r="O21" s="12">
        <v>1389.9981</v>
      </c>
      <c r="P21" s="12">
        <v>1389.9981</v>
      </c>
      <c r="Q21" s="12">
        <v>1389.9981</v>
      </c>
      <c r="R21" s="12">
        <v>730.00595319850004</v>
      </c>
      <c r="S21" s="12">
        <v>730.00207234230004</v>
      </c>
      <c r="T21" s="12">
        <v>0</v>
      </c>
      <c r="U21" s="12">
        <v>0</v>
      </c>
      <c r="V21" s="12">
        <v>0</v>
      </c>
      <c r="W21" s="12">
        <v>0</v>
      </c>
      <c r="X21" s="12">
        <v>0</v>
      </c>
      <c r="Y21" s="12">
        <v>0</v>
      </c>
      <c r="Z21" s="12">
        <v>0</v>
      </c>
      <c r="AA21" s="12">
        <v>0</v>
      </c>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440</v>
      </c>
      <c r="D23" s="12">
        <v>440.00077319855001</v>
      </c>
      <c r="E23" s="12">
        <v>440.00097991249999</v>
      </c>
      <c r="F23" s="12">
        <v>440.00098001110001</v>
      </c>
      <c r="G23" s="12">
        <v>440.00098010289997</v>
      </c>
      <c r="H23" s="12">
        <v>440.00098275929997</v>
      </c>
      <c r="I23" s="12">
        <v>440.00098815080003</v>
      </c>
      <c r="J23" s="12">
        <v>440.00098882729998</v>
      </c>
      <c r="K23" s="12">
        <v>440.00099037550001</v>
      </c>
      <c r="L23" s="12">
        <v>440.00104204820002</v>
      </c>
      <c r="M23" s="12">
        <v>440.00126952890002</v>
      </c>
      <c r="N23" s="12">
        <v>440.00127060350002</v>
      </c>
      <c r="O23" s="12">
        <v>440.00127084389999</v>
      </c>
      <c r="P23" s="12">
        <v>440.00127145279998</v>
      </c>
      <c r="Q23" s="12">
        <v>440.00175315159998</v>
      </c>
      <c r="R23" s="12">
        <v>440.00175349860001</v>
      </c>
      <c r="S23" s="12">
        <v>440.0017546624</v>
      </c>
      <c r="T23" s="12">
        <v>440.00175883380001</v>
      </c>
      <c r="U23" s="12">
        <v>440.00192848440003</v>
      </c>
      <c r="V23" s="12">
        <v>440.00194248690002</v>
      </c>
      <c r="W23" s="12">
        <v>2.3434473999999999E-3</v>
      </c>
      <c r="X23" s="12">
        <v>2.3439581999999998E-3</v>
      </c>
      <c r="Y23" s="12">
        <v>2.3445025999999998E-3</v>
      </c>
      <c r="Z23" s="12">
        <v>2.6640742999999999E-3</v>
      </c>
      <c r="AA23" s="12">
        <v>2.6667293000000002E-3</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1889.0013531481211</v>
      </c>
      <c r="D25" s="12">
        <v>2639.0037251248209</v>
      </c>
      <c r="E25" s="12">
        <v>2639.0037655341207</v>
      </c>
      <c r="F25" s="12">
        <v>2639.0037757145205</v>
      </c>
      <c r="G25" s="12">
        <v>2639.0037814398211</v>
      </c>
      <c r="H25" s="12">
        <v>2639.0037871004211</v>
      </c>
      <c r="I25" s="12">
        <v>2639.0038012389209</v>
      </c>
      <c r="J25" s="12">
        <v>2639.0038155186207</v>
      </c>
      <c r="K25" s="12">
        <v>2639.003830074621</v>
      </c>
      <c r="L25" s="12">
        <v>2639.0038379022208</v>
      </c>
      <c r="M25" s="12">
        <v>2639.0038689123207</v>
      </c>
      <c r="N25" s="12">
        <v>2639.0038990745211</v>
      </c>
      <c r="O25" s="12">
        <v>2639.0039210352211</v>
      </c>
      <c r="P25" s="12">
        <v>2639.0039678925209</v>
      </c>
      <c r="Q25" s="12">
        <v>2904.2144860849212</v>
      </c>
      <c r="R25" s="12">
        <v>2904.2145237243208</v>
      </c>
      <c r="S25" s="12">
        <v>2904.2145689509211</v>
      </c>
      <c r="T25" s="12">
        <v>2904.214587715921</v>
      </c>
      <c r="U25" s="12">
        <v>2904.214806502921</v>
      </c>
      <c r="V25" s="12">
        <v>2904.214840658321</v>
      </c>
      <c r="W25" s="12">
        <v>3617.0868313069209</v>
      </c>
      <c r="X25" s="12">
        <v>2773.1037671590002</v>
      </c>
      <c r="Y25" s="12">
        <v>2773.1037766970003</v>
      </c>
      <c r="Z25" s="12">
        <v>2773.1042257230001</v>
      </c>
      <c r="AA25" s="12">
        <v>2773.104309629</v>
      </c>
    </row>
    <row r="26" spans="1:32" s="10" customFormat="1">
      <c r="A26" s="11" t="s">
        <v>26</v>
      </c>
      <c r="B26" s="11" t="s">
        <v>3</v>
      </c>
      <c r="C26" s="12">
        <v>2525</v>
      </c>
      <c r="D26" s="12">
        <v>2525</v>
      </c>
      <c r="E26" s="12">
        <v>2525</v>
      </c>
      <c r="F26" s="12">
        <v>2525</v>
      </c>
      <c r="G26" s="12">
        <v>2525</v>
      </c>
      <c r="H26" s="12">
        <v>2525</v>
      </c>
      <c r="I26" s="12">
        <v>2525</v>
      </c>
      <c r="J26" s="12">
        <v>2525</v>
      </c>
      <c r="K26" s="12">
        <v>2525</v>
      </c>
      <c r="L26" s="12">
        <v>2525</v>
      </c>
      <c r="M26" s="12">
        <v>2525</v>
      </c>
      <c r="N26" s="12">
        <v>2525</v>
      </c>
      <c r="O26" s="12">
        <v>2525</v>
      </c>
      <c r="P26" s="12">
        <v>2525</v>
      </c>
      <c r="Q26" s="12">
        <v>2525</v>
      </c>
      <c r="R26" s="12">
        <v>2525</v>
      </c>
      <c r="S26" s="12">
        <v>2525</v>
      </c>
      <c r="T26" s="12">
        <v>2525</v>
      </c>
      <c r="U26" s="12">
        <v>2525</v>
      </c>
      <c r="V26" s="12">
        <v>2525</v>
      </c>
      <c r="W26" s="12">
        <v>2525</v>
      </c>
      <c r="X26" s="12">
        <v>2525</v>
      </c>
      <c r="Y26" s="12">
        <v>2525</v>
      </c>
      <c r="Z26" s="12">
        <v>2525</v>
      </c>
      <c r="AA26" s="12">
        <v>2525</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3120.7673436094378</v>
      </c>
      <c r="D28" s="12">
        <v>3516.7696367126177</v>
      </c>
      <c r="E28" s="12">
        <v>5865.8510656862782</v>
      </c>
      <c r="F28" s="12">
        <v>6082.202466692449</v>
      </c>
      <c r="G28" s="12">
        <v>8866.4780122179891</v>
      </c>
      <c r="H28" s="12">
        <v>9874.7097892677502</v>
      </c>
      <c r="I28" s="12">
        <v>10068.053556102735</v>
      </c>
      <c r="J28" s="12">
        <v>10068.060933762526</v>
      </c>
      <c r="K28" s="12">
        <v>10068.068373180506</v>
      </c>
      <c r="L28" s="12">
        <v>11213.723605163945</v>
      </c>
      <c r="M28" s="12">
        <v>11948.160975482955</v>
      </c>
      <c r="N28" s="12">
        <v>12082.696158369376</v>
      </c>
      <c r="O28" s="12">
        <v>13856.734428166224</v>
      </c>
      <c r="P28" s="12">
        <v>14514.470547467288</v>
      </c>
      <c r="Q28" s="12">
        <v>15624.152493650628</v>
      </c>
      <c r="R28" s="12">
        <v>15440.026866156948</v>
      </c>
      <c r="S28" s="12">
        <v>15440.027589828458</v>
      </c>
      <c r="T28" s="12">
        <v>15149.154611306456</v>
      </c>
      <c r="U28" s="12">
        <v>15442.3624180194</v>
      </c>
      <c r="V28" s="12">
        <v>15947.0931148947</v>
      </c>
      <c r="W28" s="12">
        <v>15926.005544443964</v>
      </c>
      <c r="X28" s="12">
        <v>15926.006867033564</v>
      </c>
      <c r="Y28" s="12">
        <v>16942.65253808667</v>
      </c>
      <c r="Z28" s="12">
        <v>17997.184247791403</v>
      </c>
      <c r="AA28" s="12">
        <v>19201.655786462907</v>
      </c>
    </row>
    <row r="29" spans="1:32" s="10" customFormat="1">
      <c r="A29" s="11" t="s">
        <v>26</v>
      </c>
      <c r="B29" s="11" t="s">
        <v>9</v>
      </c>
      <c r="C29" s="12">
        <v>4201.0175147571908</v>
      </c>
      <c r="D29" s="12">
        <v>4455.0382095409213</v>
      </c>
      <c r="E29" s="12">
        <v>5164.0693697928809</v>
      </c>
      <c r="F29" s="12">
        <v>5164.06978181058</v>
      </c>
      <c r="G29" s="12">
        <v>5164.0800468258813</v>
      </c>
      <c r="H29" s="12">
        <v>5442.8793904294816</v>
      </c>
      <c r="I29" s="12">
        <v>6375.8867947119816</v>
      </c>
      <c r="J29" s="12">
        <v>7588.1091629258808</v>
      </c>
      <c r="K29" s="12">
        <v>7991.1142070205815</v>
      </c>
      <c r="L29" s="12">
        <v>8502.9904433908814</v>
      </c>
      <c r="M29" s="12">
        <v>9649.1198309918818</v>
      </c>
      <c r="N29" s="12">
        <v>9733.0531690288826</v>
      </c>
      <c r="O29" s="12">
        <v>9733.0534769953829</v>
      </c>
      <c r="P29" s="12">
        <v>10733.943263316381</v>
      </c>
      <c r="Q29" s="12">
        <v>12398.705590858881</v>
      </c>
      <c r="R29" s="12">
        <v>13697.807079807126</v>
      </c>
      <c r="S29" s="12">
        <v>14595.743805807128</v>
      </c>
      <c r="T29" s="12">
        <v>14979.014494807127</v>
      </c>
      <c r="U29" s="12">
        <v>15841.837729807126</v>
      </c>
      <c r="V29" s="12">
        <v>18322.971138281246</v>
      </c>
      <c r="W29" s="12">
        <v>19094.324013281243</v>
      </c>
      <c r="X29" s="12">
        <v>19094.324018281241</v>
      </c>
      <c r="Y29" s="12">
        <v>19094.325588281252</v>
      </c>
      <c r="Z29" s="12">
        <v>20706.427596755366</v>
      </c>
      <c r="AA29" s="12">
        <v>20609.870460112299</v>
      </c>
    </row>
    <row r="30" spans="1:32" s="10" customFormat="1">
      <c r="A30" s="11" t="s">
        <v>26</v>
      </c>
      <c r="B30" s="11" t="s">
        <v>102</v>
      </c>
      <c r="C30" s="12">
        <v>50.013682672599998</v>
      </c>
      <c r="D30" s="12">
        <v>50.033211670500002</v>
      </c>
      <c r="E30" s="12">
        <v>778.75535638600002</v>
      </c>
      <c r="F30" s="12">
        <v>778.75715970689998</v>
      </c>
      <c r="G30" s="12">
        <v>1079.4444736807</v>
      </c>
      <c r="H30" s="12">
        <v>1479.4439350804998</v>
      </c>
      <c r="I30" s="12">
        <v>1554.4444834894</v>
      </c>
      <c r="J30" s="12">
        <v>1554.4506368148</v>
      </c>
      <c r="K30" s="12">
        <v>1804.4628578050001</v>
      </c>
      <c r="L30" s="12">
        <v>2755.0052153640004</v>
      </c>
      <c r="M30" s="12">
        <v>2755.006902133</v>
      </c>
      <c r="N30" s="12">
        <v>2755.0072289949999</v>
      </c>
      <c r="O30" s="12">
        <v>3401.5353778049998</v>
      </c>
      <c r="P30" s="12">
        <v>3351.5369796370001</v>
      </c>
      <c r="Q30" s="12">
        <v>3644.1346049499998</v>
      </c>
      <c r="R30" s="12">
        <v>3644.1361676680003</v>
      </c>
      <c r="S30" s="12">
        <v>4352.5830831879994</v>
      </c>
      <c r="T30" s="12">
        <v>4352.5855327620002</v>
      </c>
      <c r="U30" s="12">
        <v>5892.2133599500003</v>
      </c>
      <c r="V30" s="12">
        <v>5892.2162474349998</v>
      </c>
      <c r="W30" s="12">
        <v>5892.2240817000011</v>
      </c>
      <c r="X30" s="12">
        <v>6392.2256080790003</v>
      </c>
      <c r="Y30" s="12">
        <v>5663.5105112179999</v>
      </c>
      <c r="Z30" s="12">
        <v>5413.5304849770009</v>
      </c>
      <c r="AA30" s="12">
        <v>5112.846668862001</v>
      </c>
    </row>
    <row r="31" spans="1:32" s="10" customFormat="1">
      <c r="A31" s="11" t="s">
        <v>26</v>
      </c>
      <c r="B31" s="11" t="s">
        <v>15</v>
      </c>
      <c r="C31" s="12">
        <v>240</v>
      </c>
      <c r="D31" s="12">
        <v>240</v>
      </c>
      <c r="E31" s="12">
        <v>712.64089467620011</v>
      </c>
      <c r="F31" s="12">
        <v>712.64119338759997</v>
      </c>
      <c r="G31" s="12">
        <v>2775.6204494494996</v>
      </c>
      <c r="H31" s="12">
        <v>2775.6212291749998</v>
      </c>
      <c r="I31" s="12">
        <v>2775.6214603670005</v>
      </c>
      <c r="J31" s="12">
        <v>2775.6218847970003</v>
      </c>
      <c r="K31" s="12">
        <v>2775.6219672583998</v>
      </c>
      <c r="L31" s="12">
        <v>2775.6223164883004</v>
      </c>
      <c r="M31" s="12">
        <v>2775.6226543830003</v>
      </c>
      <c r="N31" s="12">
        <v>2775.6228376670001</v>
      </c>
      <c r="O31" s="12">
        <v>2775.6239349750003</v>
      </c>
      <c r="P31" s="12">
        <v>2775.6244821559999</v>
      </c>
      <c r="Q31" s="12">
        <v>2775.6464991349999</v>
      </c>
      <c r="R31" s="12">
        <v>2775.6466132969995</v>
      </c>
      <c r="S31" s="12">
        <v>2775.646831307</v>
      </c>
      <c r="T31" s="12">
        <v>2775.6470838380001</v>
      </c>
      <c r="U31" s="12">
        <v>2775.6491548410004</v>
      </c>
      <c r="V31" s="12">
        <v>2775.6494965590005</v>
      </c>
      <c r="W31" s="12">
        <v>2775.6498121460004</v>
      </c>
      <c r="X31" s="12">
        <v>2775.663632924</v>
      </c>
      <c r="Y31" s="12">
        <v>2775.6637939319999</v>
      </c>
      <c r="Z31" s="12">
        <v>2775.6644976990001</v>
      </c>
      <c r="AA31" s="12">
        <v>2775.6646284440003</v>
      </c>
    </row>
    <row r="32" spans="1:32" s="10" customFormat="1">
      <c r="A32" s="11" t="s">
        <v>26</v>
      </c>
      <c r="B32" s="11" t="s">
        <v>17</v>
      </c>
      <c r="C32" s="12">
        <v>97.195000000000007</v>
      </c>
      <c r="D32" s="12">
        <v>193.89099999999999</v>
      </c>
      <c r="E32" s="12">
        <v>321.46699999999998</v>
      </c>
      <c r="F32" s="12">
        <v>477.30799999999999</v>
      </c>
      <c r="G32" s="12">
        <v>663.93899999999996</v>
      </c>
      <c r="H32" s="12">
        <v>884.26199999999994</v>
      </c>
      <c r="I32" s="12">
        <v>1223.617</v>
      </c>
      <c r="J32" s="12">
        <v>1508.422</v>
      </c>
      <c r="K32" s="12">
        <v>1818.1519999999998</v>
      </c>
      <c r="L32" s="12">
        <v>2178.9300000000003</v>
      </c>
      <c r="M32" s="12">
        <v>2618.4380000000001</v>
      </c>
      <c r="N32" s="12">
        <v>3090.1669999999999</v>
      </c>
      <c r="O32" s="12">
        <v>3561.6970000000001</v>
      </c>
      <c r="P32" s="12">
        <v>4049.33</v>
      </c>
      <c r="Q32" s="12">
        <v>4508.4809999999989</v>
      </c>
      <c r="R32" s="12">
        <v>4960.7149999999992</v>
      </c>
      <c r="S32" s="12">
        <v>5286.6989999999996</v>
      </c>
      <c r="T32" s="12">
        <v>5588.1229999999996</v>
      </c>
      <c r="U32" s="12">
        <v>5842.6639999999998</v>
      </c>
      <c r="V32" s="12">
        <v>6109.5780000000004</v>
      </c>
      <c r="W32" s="12">
        <v>6370.5649999999987</v>
      </c>
      <c r="X32" s="12">
        <v>6645.585</v>
      </c>
      <c r="Y32" s="12">
        <v>6914.04</v>
      </c>
      <c r="Z32" s="12">
        <v>7197.4129999999996</v>
      </c>
      <c r="AA32" s="12">
        <v>7473.8759999999993</v>
      </c>
    </row>
    <row r="33" spans="1:27" s="10" customFormat="1">
      <c r="A33" s="35" t="s">
        <v>98</v>
      </c>
      <c r="B33" s="35"/>
      <c r="C33" s="29">
        <v>20505.786211514751</v>
      </c>
      <c r="D33" s="29">
        <v>21905.812344576912</v>
      </c>
      <c r="E33" s="29">
        <v>24211.219210925778</v>
      </c>
      <c r="F33" s="29">
        <v>22300.265864228651</v>
      </c>
      <c r="G33" s="29">
        <v>24424.555660958591</v>
      </c>
      <c r="H33" s="29">
        <v>24855.142976320953</v>
      </c>
      <c r="I33" s="29">
        <v>25393.67605241944</v>
      </c>
      <c r="J33" s="29">
        <v>26605.904922684327</v>
      </c>
      <c r="K33" s="29">
        <v>26865.334711829208</v>
      </c>
      <c r="L33" s="29">
        <v>28504.409489158246</v>
      </c>
      <c r="M33" s="29">
        <v>28591.284844916059</v>
      </c>
      <c r="N33" s="29">
        <v>28809.753397076282</v>
      </c>
      <c r="O33" s="29">
        <v>30583.791197040729</v>
      </c>
      <c r="P33" s="29">
        <v>32242.417150128989</v>
      </c>
      <c r="Q33" s="29">
        <v>35282.072423746031</v>
      </c>
      <c r="R33" s="29">
        <v>35737.056176385493</v>
      </c>
      <c r="S33" s="29">
        <v>36634.989791591208</v>
      </c>
      <c r="T33" s="29">
        <v>35997.3854526633</v>
      </c>
      <c r="U33" s="29">
        <v>37153.41688281385</v>
      </c>
      <c r="V33" s="29">
        <v>40139.281036321168</v>
      </c>
      <c r="W33" s="29">
        <v>41162.418732479528</v>
      </c>
      <c r="X33" s="29">
        <v>40318.436996432007</v>
      </c>
      <c r="Y33" s="29">
        <v>41335.084247567524</v>
      </c>
      <c r="Z33" s="29">
        <v>44001.718734344075</v>
      </c>
      <c r="AA33" s="29">
        <v>45109.633222933509</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8126</v>
      </c>
      <c r="D36" s="12">
        <v>8126</v>
      </c>
      <c r="E36" s="12">
        <v>6294.8566915149986</v>
      </c>
      <c r="F36" s="12">
        <v>5904.2420332560005</v>
      </c>
      <c r="G36" s="12">
        <v>5499.2076142412998</v>
      </c>
      <c r="H36" s="12">
        <v>5499.2015656164986</v>
      </c>
      <c r="I36" s="12">
        <v>4298.3711574686004</v>
      </c>
      <c r="J36" s="12">
        <v>4101.2282911027005</v>
      </c>
      <c r="K36" s="12">
        <v>3599.6763269823</v>
      </c>
      <c r="L36" s="12">
        <v>3086.1714624711003</v>
      </c>
      <c r="M36" s="12">
        <v>3086.1714524377999</v>
      </c>
      <c r="N36" s="12">
        <v>3086.1703239872004</v>
      </c>
      <c r="O36" s="12">
        <v>2384.4008187640002</v>
      </c>
      <c r="P36" s="12">
        <v>2326.0480798650001</v>
      </c>
      <c r="Q36" s="12">
        <v>2326.038531273</v>
      </c>
      <c r="R36" s="12">
        <v>1402.2919029946997</v>
      </c>
      <c r="S36" s="12">
        <v>1402.2918332423001</v>
      </c>
      <c r="T36" s="12">
        <v>4.6921929000000001E-2</v>
      </c>
      <c r="U36" s="12">
        <v>4.29245979E-2</v>
      </c>
      <c r="V36" s="12">
        <v>3.7283047E-2</v>
      </c>
      <c r="W36" s="12">
        <v>3.4096971400000002E-2</v>
      </c>
      <c r="X36" s="12">
        <v>1.34768127E-2</v>
      </c>
      <c r="Y36" s="12">
        <v>1.1341763799999998E-2</v>
      </c>
      <c r="Z36" s="12">
        <v>9.1786092E-3</v>
      </c>
      <c r="AA36" s="12">
        <v>7.1400513000000002E-3</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1597.8999938964839</v>
      </c>
      <c r="D38" s="12">
        <v>1597.900589477684</v>
      </c>
      <c r="E38" s="12">
        <v>1597.9008239062339</v>
      </c>
      <c r="F38" s="12">
        <v>1597.900829583084</v>
      </c>
      <c r="G38" s="12">
        <v>1597.9008304259839</v>
      </c>
      <c r="H38" s="12">
        <v>1597.9013963201839</v>
      </c>
      <c r="I38" s="12">
        <v>1597.901396650484</v>
      </c>
      <c r="J38" s="12">
        <v>1597.9013971242839</v>
      </c>
      <c r="K38" s="12">
        <v>1597.9013983244838</v>
      </c>
      <c r="L38" s="12">
        <v>1597.901400119084</v>
      </c>
      <c r="M38" s="12">
        <v>1597.901609834184</v>
      </c>
      <c r="N38" s="12">
        <v>1597.9016708472839</v>
      </c>
      <c r="O38" s="12">
        <v>1597.9016721906839</v>
      </c>
      <c r="P38" s="12">
        <v>1212.9016770511839</v>
      </c>
      <c r="Q38" s="12">
        <v>1212.902071956084</v>
      </c>
      <c r="R38" s="12">
        <v>1212.902072272484</v>
      </c>
      <c r="S38" s="12">
        <v>1068.5021794684999</v>
      </c>
      <c r="T38" s="12">
        <v>1068.5021798800001</v>
      </c>
      <c r="U38" s="12">
        <v>1068.5021804993</v>
      </c>
      <c r="V38" s="12">
        <v>1068.5021882136</v>
      </c>
      <c r="W38" s="12">
        <v>1068.502209598</v>
      </c>
      <c r="X38" s="12">
        <v>1068.5022099058001</v>
      </c>
      <c r="Y38" s="12">
        <v>424.00221093300001</v>
      </c>
      <c r="Z38" s="12">
        <v>180.0024975748</v>
      </c>
      <c r="AA38" s="12">
        <v>180.00249797640001</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1954.5014631312899</v>
      </c>
      <c r="D40" s="12">
        <v>1954.5015358333001</v>
      </c>
      <c r="E40" s="12">
        <v>1954.5023924486002</v>
      </c>
      <c r="F40" s="12">
        <v>1954.5024071555399</v>
      </c>
      <c r="G40" s="12">
        <v>1954.5024208704301</v>
      </c>
      <c r="H40" s="12">
        <v>1954.5070063344001</v>
      </c>
      <c r="I40" s="12">
        <v>1954.5070177869</v>
      </c>
      <c r="J40" s="12">
        <v>1954.5070306589998</v>
      </c>
      <c r="K40" s="12">
        <v>1954.5070418272001</v>
      </c>
      <c r="L40" s="12">
        <v>1954.5070558213999</v>
      </c>
      <c r="M40" s="12">
        <v>1531.0070755094</v>
      </c>
      <c r="N40" s="12">
        <v>1414.0071036195</v>
      </c>
      <c r="O40" s="12">
        <v>1414.0071186780999</v>
      </c>
      <c r="P40" s="12">
        <v>1414.0071749973001</v>
      </c>
      <c r="Q40" s="12">
        <v>2861.576446563</v>
      </c>
      <c r="R40" s="12">
        <v>2861.5765528186998</v>
      </c>
      <c r="S40" s="12">
        <v>2893.1056758350001</v>
      </c>
      <c r="T40" s="12">
        <v>2893.1056823930003</v>
      </c>
      <c r="U40" s="12">
        <v>2893.1056900870003</v>
      </c>
      <c r="V40" s="12">
        <v>2893.1058024889999</v>
      </c>
      <c r="W40" s="12">
        <v>2893.108655171</v>
      </c>
      <c r="X40" s="12">
        <v>2893.1086640315002</v>
      </c>
      <c r="Y40" s="12">
        <v>2893.108682047</v>
      </c>
      <c r="Z40" s="12">
        <v>3585.8491094669998</v>
      </c>
      <c r="AA40" s="12">
        <v>3585.84941557</v>
      </c>
    </row>
    <row r="41" spans="1:27" s="10" customFormat="1">
      <c r="A41" s="11" t="s">
        <v>27</v>
      </c>
      <c r="B41" s="11" t="s">
        <v>3</v>
      </c>
      <c r="C41" s="12">
        <v>152.40000152587891</v>
      </c>
      <c r="D41" s="12">
        <v>152.40000152587891</v>
      </c>
      <c r="E41" s="12">
        <v>152.40000152587891</v>
      </c>
      <c r="F41" s="12">
        <v>152.40000152587891</v>
      </c>
      <c r="G41" s="12">
        <v>152.40000152587891</v>
      </c>
      <c r="H41" s="12">
        <v>152.40000152587891</v>
      </c>
      <c r="I41" s="12">
        <v>152.40000152587891</v>
      </c>
      <c r="J41" s="12">
        <v>152.40000152587891</v>
      </c>
      <c r="K41" s="12">
        <v>152.40000152587891</v>
      </c>
      <c r="L41" s="12">
        <v>152.40000152587891</v>
      </c>
      <c r="M41" s="12">
        <v>152.40000152587891</v>
      </c>
      <c r="N41" s="12">
        <v>152.40000152587891</v>
      </c>
      <c r="O41" s="12">
        <v>152.40000152587891</v>
      </c>
      <c r="P41" s="12">
        <v>152.40000152587891</v>
      </c>
      <c r="Q41" s="12">
        <v>66</v>
      </c>
      <c r="R41" s="12">
        <v>66</v>
      </c>
      <c r="S41" s="12">
        <v>66</v>
      </c>
      <c r="T41" s="12">
        <v>66</v>
      </c>
      <c r="U41" s="12">
        <v>66</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1640.1389497955267</v>
      </c>
      <c r="D43" s="12">
        <v>1816.3424571268267</v>
      </c>
      <c r="E43" s="12">
        <v>4459.9314759254266</v>
      </c>
      <c r="F43" s="12">
        <v>4921.9239952031267</v>
      </c>
      <c r="G43" s="12">
        <v>5147.0833279958269</v>
      </c>
      <c r="H43" s="12">
        <v>6759.9897893854259</v>
      </c>
      <c r="I43" s="12">
        <v>7957.0878499212276</v>
      </c>
      <c r="J43" s="12">
        <v>8736.3690604290241</v>
      </c>
      <c r="K43" s="12">
        <v>8736.3960726675268</v>
      </c>
      <c r="L43" s="12">
        <v>9843.1391922257262</v>
      </c>
      <c r="M43" s="12">
        <v>10655.259320536326</v>
      </c>
      <c r="N43" s="12">
        <v>10658.145211960227</v>
      </c>
      <c r="O43" s="12">
        <v>10705.792409096626</v>
      </c>
      <c r="P43" s="12">
        <v>11006.357329989427</v>
      </c>
      <c r="Q43" s="12">
        <v>13458.457982543727</v>
      </c>
      <c r="R43" s="12">
        <v>13460.032193486129</v>
      </c>
      <c r="S43" s="12">
        <v>13473.686407507525</v>
      </c>
      <c r="T43" s="12">
        <v>13559.725658657228</v>
      </c>
      <c r="U43" s="12">
        <v>13580.014863266226</v>
      </c>
      <c r="V43" s="12">
        <v>14834.960481382725</v>
      </c>
      <c r="W43" s="12">
        <v>15062.694560234131</v>
      </c>
      <c r="X43" s="12">
        <v>14609.804604521198</v>
      </c>
      <c r="Y43" s="12">
        <v>14739.276952963757</v>
      </c>
      <c r="Z43" s="12">
        <v>18339.152967274757</v>
      </c>
      <c r="AA43" s="12">
        <v>18339.155972687757</v>
      </c>
    </row>
    <row r="44" spans="1:27" s="10" customFormat="1">
      <c r="A44" s="11" t="s">
        <v>27</v>
      </c>
      <c r="B44" s="11" t="s">
        <v>9</v>
      </c>
      <c r="C44" s="12">
        <v>3707.7912449464025</v>
      </c>
      <c r="D44" s="12">
        <v>3853.7939404226731</v>
      </c>
      <c r="E44" s="12">
        <v>3853.799856323903</v>
      </c>
      <c r="F44" s="12">
        <v>3853.8001627324024</v>
      </c>
      <c r="G44" s="12">
        <v>3853.8003312199025</v>
      </c>
      <c r="H44" s="12">
        <v>3853.8190732242024</v>
      </c>
      <c r="I44" s="12">
        <v>3853.8265845353026</v>
      </c>
      <c r="J44" s="12">
        <v>3853.8356016210028</v>
      </c>
      <c r="K44" s="12">
        <v>4473.3865210926024</v>
      </c>
      <c r="L44" s="12">
        <v>4897.7624892441036</v>
      </c>
      <c r="M44" s="12">
        <v>5558.8606284228008</v>
      </c>
      <c r="N44" s="12">
        <v>6673.2159434802015</v>
      </c>
      <c r="O44" s="12">
        <v>6673.215976869802</v>
      </c>
      <c r="P44" s="12">
        <v>6552.2173426874033</v>
      </c>
      <c r="Q44" s="12">
        <v>8147.2234162088025</v>
      </c>
      <c r="R44" s="12">
        <v>9983.7487925318037</v>
      </c>
      <c r="S44" s="12">
        <v>13367.655167623803</v>
      </c>
      <c r="T44" s="12">
        <v>16127.129239836804</v>
      </c>
      <c r="U44" s="12">
        <v>18486.850318199798</v>
      </c>
      <c r="V44" s="12">
        <v>24302.299374962808</v>
      </c>
      <c r="W44" s="12">
        <v>25636.290975666801</v>
      </c>
      <c r="X44" s="12">
        <v>25435.191002782678</v>
      </c>
      <c r="Y44" s="12">
        <v>25410.209059131132</v>
      </c>
      <c r="Z44" s="12">
        <v>29024.204664819576</v>
      </c>
      <c r="AA44" s="12">
        <v>28371.483577293697</v>
      </c>
    </row>
    <row r="45" spans="1:27" s="10" customFormat="1">
      <c r="A45" s="11" t="s">
        <v>27</v>
      </c>
      <c r="B45" s="11" t="s">
        <v>102</v>
      </c>
      <c r="C45" s="12">
        <v>100.00340303590001</v>
      </c>
      <c r="D45" s="12">
        <v>100.0044047066</v>
      </c>
      <c r="E45" s="12">
        <v>100.00964501200001</v>
      </c>
      <c r="F45" s="12">
        <v>100.014385761</v>
      </c>
      <c r="G45" s="12">
        <v>100.0149375956</v>
      </c>
      <c r="H45" s="12">
        <v>910.46960999999988</v>
      </c>
      <c r="I45" s="12">
        <v>910.46974999999998</v>
      </c>
      <c r="J45" s="12">
        <v>1491.5131200000001</v>
      </c>
      <c r="K45" s="12">
        <v>1686.0304699999999</v>
      </c>
      <c r="L45" s="12">
        <v>2086.4601499999999</v>
      </c>
      <c r="M45" s="12">
        <v>2394.69346</v>
      </c>
      <c r="N45" s="12">
        <v>2876.6152400000001</v>
      </c>
      <c r="O45" s="12">
        <v>3062.3400499999998</v>
      </c>
      <c r="P45" s="12">
        <v>3062.3406199999999</v>
      </c>
      <c r="Q45" s="12">
        <v>3062.3416999999999</v>
      </c>
      <c r="R45" s="12">
        <v>3062.3422700000001</v>
      </c>
      <c r="S45" s="12">
        <v>3864.99665</v>
      </c>
      <c r="T45" s="12">
        <v>3864.9970199999998</v>
      </c>
      <c r="U45" s="12">
        <v>6404.8538399999998</v>
      </c>
      <c r="V45" s="12">
        <v>8509.5559499999999</v>
      </c>
      <c r="W45" s="12">
        <v>8803.0370299999995</v>
      </c>
      <c r="X45" s="12">
        <v>8803.03658</v>
      </c>
      <c r="Y45" s="12">
        <v>8803.0316999999995</v>
      </c>
      <c r="Z45" s="12">
        <v>8803.02844</v>
      </c>
      <c r="AA45" s="12">
        <v>8803.0275600000004</v>
      </c>
    </row>
    <row r="46" spans="1:27" s="10" customFormat="1">
      <c r="A46" s="11" t="s">
        <v>27</v>
      </c>
      <c r="B46" s="11" t="s">
        <v>15</v>
      </c>
      <c r="C46" s="12">
        <v>570</v>
      </c>
      <c r="D46" s="12">
        <v>570</v>
      </c>
      <c r="E46" s="12">
        <v>820.01063162560001</v>
      </c>
      <c r="F46" s="12">
        <v>820.01419670399991</v>
      </c>
      <c r="G46" s="12">
        <v>820.01429884440006</v>
      </c>
      <c r="H46" s="12">
        <v>820.05558628300003</v>
      </c>
      <c r="I46" s="12">
        <v>820.05563088399992</v>
      </c>
      <c r="J46" s="12">
        <v>820.05566659500005</v>
      </c>
      <c r="K46" s="12">
        <v>820.05568469699995</v>
      </c>
      <c r="L46" s="12">
        <v>820.055732713</v>
      </c>
      <c r="M46" s="12">
        <v>820.05582906200004</v>
      </c>
      <c r="N46" s="12">
        <v>820.05600016699998</v>
      </c>
      <c r="O46" s="12">
        <v>820.10135056800004</v>
      </c>
      <c r="P46" s="12">
        <v>820.10152169000003</v>
      </c>
      <c r="Q46" s="12">
        <v>1879.1082106599999</v>
      </c>
      <c r="R46" s="12">
        <v>1879.108276763</v>
      </c>
      <c r="S46" s="12">
        <v>2472.3511226770001</v>
      </c>
      <c r="T46" s="12">
        <v>2472.3512640119998</v>
      </c>
      <c r="U46" s="12">
        <v>2472.3513420179997</v>
      </c>
      <c r="V46" s="12">
        <v>2472.351691376</v>
      </c>
      <c r="W46" s="12">
        <v>2472.3519387060001</v>
      </c>
      <c r="X46" s="12">
        <v>2472.3519731199999</v>
      </c>
      <c r="Y46" s="12">
        <v>2472.3521003579999</v>
      </c>
      <c r="Z46" s="12">
        <v>2846.373838473</v>
      </c>
      <c r="AA46" s="12">
        <v>2846.3738669620002</v>
      </c>
    </row>
    <row r="47" spans="1:27" s="10" customFormat="1">
      <c r="A47" s="11" t="s">
        <v>27</v>
      </c>
      <c r="B47" s="11" t="s">
        <v>17</v>
      </c>
      <c r="C47" s="12">
        <v>70.646999999999991</v>
      </c>
      <c r="D47" s="12">
        <v>151.97900000000001</v>
      </c>
      <c r="E47" s="12">
        <v>266.90500000000003</v>
      </c>
      <c r="F47" s="12">
        <v>406.553</v>
      </c>
      <c r="G47" s="12">
        <v>573.36900000000003</v>
      </c>
      <c r="H47" s="12">
        <v>775.00300000000004</v>
      </c>
      <c r="I47" s="12">
        <v>1088.951</v>
      </c>
      <c r="J47" s="12">
        <v>1359.68</v>
      </c>
      <c r="K47" s="12">
        <v>1609.1119999999999</v>
      </c>
      <c r="L47" s="12">
        <v>1901.087</v>
      </c>
      <c r="M47" s="12">
        <v>2255.9299999999998</v>
      </c>
      <c r="N47" s="12">
        <v>2641.2240000000002</v>
      </c>
      <c r="O47" s="12">
        <v>3035.7330000000002</v>
      </c>
      <c r="P47" s="12">
        <v>3438.9459999999999</v>
      </c>
      <c r="Q47" s="12">
        <v>3828.058</v>
      </c>
      <c r="R47" s="12">
        <v>4218.174</v>
      </c>
      <c r="S47" s="12">
        <v>4496.1480000000001</v>
      </c>
      <c r="T47" s="12">
        <v>4751.3150000000005</v>
      </c>
      <c r="U47" s="12">
        <v>4961.5959999999995</v>
      </c>
      <c r="V47" s="12">
        <v>5182.0519999999997</v>
      </c>
      <c r="W47" s="12">
        <v>5399.3809999999994</v>
      </c>
      <c r="X47" s="12">
        <v>5623.0119999999997</v>
      </c>
      <c r="Y47" s="12">
        <v>5842.4289999999992</v>
      </c>
      <c r="Z47" s="12">
        <v>6071.3899999999994</v>
      </c>
      <c r="AA47" s="12">
        <v>6296.348</v>
      </c>
    </row>
    <row r="48" spans="1:27" s="10" customFormat="1">
      <c r="A48" s="35" t="s">
        <v>98</v>
      </c>
      <c r="B48" s="35"/>
      <c r="C48" s="29">
        <v>17178.731653295581</v>
      </c>
      <c r="D48" s="29">
        <v>17500.938524386362</v>
      </c>
      <c r="E48" s="29">
        <v>18313.39124164504</v>
      </c>
      <c r="F48" s="29">
        <v>18384.769429456032</v>
      </c>
      <c r="G48" s="29">
        <v>18204.894526279324</v>
      </c>
      <c r="H48" s="29">
        <v>19817.818832406592</v>
      </c>
      <c r="I48" s="29">
        <v>19814.094007888394</v>
      </c>
      <c r="J48" s="29">
        <v>20396.241382461889</v>
      </c>
      <c r="K48" s="29">
        <v>20514.267362419992</v>
      </c>
      <c r="L48" s="29">
        <v>21531.881601407295</v>
      </c>
      <c r="M48" s="29">
        <v>22581.60008826639</v>
      </c>
      <c r="N48" s="29">
        <v>23581.840255420291</v>
      </c>
      <c r="O48" s="29">
        <v>22927.717997125088</v>
      </c>
      <c r="P48" s="29">
        <v>22663.931606116195</v>
      </c>
      <c r="Q48" s="29">
        <v>28072.198448544612</v>
      </c>
      <c r="R48" s="29">
        <v>28986.551514103819</v>
      </c>
      <c r="S48" s="29">
        <v>32271.241263677126</v>
      </c>
      <c r="T48" s="29">
        <v>33714.509682696029</v>
      </c>
      <c r="U48" s="29">
        <v>36094.515976650226</v>
      </c>
      <c r="V48" s="29">
        <v>43098.905130095132</v>
      </c>
      <c r="W48" s="29">
        <v>44660.630497641338</v>
      </c>
      <c r="X48" s="29">
        <v>44006.619958053881</v>
      </c>
      <c r="Y48" s="29">
        <v>43466.608246838689</v>
      </c>
      <c r="Z48" s="29">
        <v>51129.218417745331</v>
      </c>
      <c r="AA48" s="29">
        <v>50476.498603579152</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4835</v>
      </c>
      <c r="D52" s="12">
        <v>4835</v>
      </c>
      <c r="E52" s="12">
        <v>3185.8344629788994</v>
      </c>
      <c r="F52" s="12">
        <v>3185.8335517627006</v>
      </c>
      <c r="G52" s="12">
        <v>2400.3836352624999</v>
      </c>
      <c r="H52" s="12">
        <v>1902.7653659599998</v>
      </c>
      <c r="I52" s="12">
        <v>1343.0119982717003</v>
      </c>
      <c r="J52" s="12">
        <v>1223.4766118749999</v>
      </c>
      <c r="K52" s="12">
        <v>1.49771039E-2</v>
      </c>
      <c r="L52" s="12">
        <v>1.4965028599999999E-2</v>
      </c>
      <c r="M52" s="12">
        <v>1.4958825200000001E-2</v>
      </c>
      <c r="N52" s="12">
        <v>1.4956178299999998E-2</v>
      </c>
      <c r="O52" s="12">
        <v>1.47867439E-2</v>
      </c>
      <c r="P52" s="12">
        <v>1.3505805099999999E-2</v>
      </c>
      <c r="Q52" s="12">
        <v>1.3504165799999999E-2</v>
      </c>
      <c r="R52" s="12">
        <v>1.0727401899999999E-2</v>
      </c>
      <c r="S52" s="12">
        <v>1.06992171E-2</v>
      </c>
      <c r="T52" s="12">
        <v>1.0613506900000002E-2</v>
      </c>
      <c r="U52" s="12">
        <v>1.0562412300000001E-2</v>
      </c>
      <c r="V52" s="12">
        <v>1.0444177300000001E-2</v>
      </c>
      <c r="W52" s="12">
        <v>1.0442412000000002E-2</v>
      </c>
      <c r="X52" s="12">
        <v>1.0048349199999999E-2</v>
      </c>
      <c r="Y52" s="12">
        <v>2.4152721E-3</v>
      </c>
      <c r="Z52" s="12">
        <v>2.4144980000000002E-3</v>
      </c>
      <c r="AA52" s="12">
        <v>0</v>
      </c>
    </row>
    <row r="53" spans="1:27" s="10" customFormat="1">
      <c r="A53" s="11" t="s">
        <v>28</v>
      </c>
      <c r="B53" s="11" t="s">
        <v>8</v>
      </c>
      <c r="C53" s="12">
        <v>0</v>
      </c>
      <c r="D53" s="12">
        <v>6.5454770000000003E-4</v>
      </c>
      <c r="E53" s="12">
        <v>7.5609169999999999E-4</v>
      </c>
      <c r="F53" s="12">
        <v>9.9981839999999989E-4</v>
      </c>
      <c r="G53" s="12">
        <v>1.0011955E-3</v>
      </c>
      <c r="H53" s="12">
        <v>1.063102E-3</v>
      </c>
      <c r="I53" s="12">
        <v>1.1497267E-3</v>
      </c>
      <c r="J53" s="12">
        <v>1.1502239E-3</v>
      </c>
      <c r="K53" s="12">
        <v>1.1504154E-3</v>
      </c>
      <c r="L53" s="12">
        <v>1.1513232E-3</v>
      </c>
      <c r="M53" s="12">
        <v>1.1527849000000001E-3</v>
      </c>
      <c r="N53" s="12">
        <v>1.3477516000000001E-3</v>
      </c>
      <c r="O53" s="12">
        <v>1.3490021E-3</v>
      </c>
      <c r="P53" s="12">
        <v>1.3494721E-3</v>
      </c>
      <c r="Q53" s="12">
        <v>1.8024645000000001E-3</v>
      </c>
      <c r="R53" s="12">
        <v>1.8030349000000001E-3</v>
      </c>
      <c r="S53" s="12">
        <v>1.8239873000000001E-3</v>
      </c>
      <c r="T53" s="12">
        <v>1.9827859999999998E-3</v>
      </c>
      <c r="U53" s="12">
        <v>2.1535972999999998E-3</v>
      </c>
      <c r="V53" s="12">
        <v>2.1779364999999998E-3</v>
      </c>
      <c r="W53" s="12">
        <v>3.5753115E-3</v>
      </c>
      <c r="X53" s="12">
        <v>3.5890394000000002E-3</v>
      </c>
      <c r="Y53" s="12">
        <v>3.6041191999999999E-3</v>
      </c>
      <c r="Z53" s="12">
        <v>3.6415610999999998E-3</v>
      </c>
      <c r="AA53" s="12">
        <v>3.6676489999999998E-3</v>
      </c>
    </row>
    <row r="54" spans="1:27" s="10" customFormat="1">
      <c r="A54" s="11" t="s">
        <v>28</v>
      </c>
      <c r="B54" s="11" t="s">
        <v>12</v>
      </c>
      <c r="C54" s="12">
        <v>500</v>
      </c>
      <c r="D54" s="12">
        <v>500</v>
      </c>
      <c r="E54" s="12">
        <v>500</v>
      </c>
      <c r="F54" s="12">
        <v>500</v>
      </c>
      <c r="G54" s="12">
        <v>500</v>
      </c>
      <c r="H54" s="12">
        <v>500</v>
      </c>
      <c r="I54" s="12">
        <v>500</v>
      </c>
      <c r="J54" s="12">
        <v>500</v>
      </c>
      <c r="K54" s="12">
        <v>500</v>
      </c>
      <c r="L54" s="12">
        <v>500</v>
      </c>
      <c r="M54" s="12">
        <v>500</v>
      </c>
      <c r="N54" s="12">
        <v>500</v>
      </c>
      <c r="O54" s="12">
        <v>500</v>
      </c>
      <c r="P54" s="12">
        <v>500</v>
      </c>
      <c r="Q54" s="12">
        <v>500</v>
      </c>
      <c r="R54" s="12">
        <v>500</v>
      </c>
      <c r="S54" s="12">
        <v>0</v>
      </c>
      <c r="T54" s="12">
        <v>0</v>
      </c>
      <c r="U54" s="12">
        <v>0</v>
      </c>
      <c r="V54" s="12">
        <v>0</v>
      </c>
      <c r="W54" s="12">
        <v>0</v>
      </c>
      <c r="X54" s="12">
        <v>0</v>
      </c>
      <c r="Y54" s="12">
        <v>0</v>
      </c>
      <c r="Z54" s="12">
        <v>0</v>
      </c>
      <c r="AA54" s="12">
        <v>0</v>
      </c>
    </row>
    <row r="55" spans="1:27" s="10" customFormat="1">
      <c r="A55" s="11" t="s">
        <v>28</v>
      </c>
      <c r="B55" s="11" t="s">
        <v>5</v>
      </c>
      <c r="C55" s="12">
        <v>1900.0037001485998</v>
      </c>
      <c r="D55" s="12">
        <v>1900.0037154930999</v>
      </c>
      <c r="E55" s="12">
        <v>1900.0037419896998</v>
      </c>
      <c r="F55" s="12">
        <v>1900.0038685685001</v>
      </c>
      <c r="G55" s="12">
        <v>1900.0038766027999</v>
      </c>
      <c r="H55" s="12">
        <v>1900.0038962679</v>
      </c>
      <c r="I55" s="12">
        <v>1900.0039094207</v>
      </c>
      <c r="J55" s="12">
        <v>1900.0039209442</v>
      </c>
      <c r="K55" s="12">
        <v>1900.0039304434001</v>
      </c>
      <c r="L55" s="12">
        <v>1900.0039447397</v>
      </c>
      <c r="M55" s="12">
        <v>1730.0039629212001</v>
      </c>
      <c r="N55" s="12">
        <v>1730.0040011037001</v>
      </c>
      <c r="O55" s="12">
        <v>2028.4266646516</v>
      </c>
      <c r="P55" s="12">
        <v>2028.4266740902999</v>
      </c>
      <c r="Q55" s="12">
        <v>2253.8982188759996</v>
      </c>
      <c r="R55" s="12">
        <v>2253.8982254865996</v>
      </c>
      <c r="S55" s="12">
        <v>1813.8983333906001</v>
      </c>
      <c r="T55" s="12">
        <v>1813.901072009</v>
      </c>
      <c r="U55" s="12">
        <v>2613.5911706470001</v>
      </c>
      <c r="V55" s="12">
        <v>2519.5911828439998</v>
      </c>
      <c r="W55" s="12">
        <v>3024.5800927800001</v>
      </c>
      <c r="X55" s="12">
        <v>4894.8316770609999</v>
      </c>
      <c r="Y55" s="12">
        <v>4894.8316843570001</v>
      </c>
      <c r="Z55" s="12">
        <v>4894.8317102299998</v>
      </c>
      <c r="AA55" s="12">
        <v>4310.8317699979998</v>
      </c>
    </row>
    <row r="56" spans="1:27" s="10" customFormat="1">
      <c r="A56" s="11" t="s">
        <v>28</v>
      </c>
      <c r="B56" s="11" t="s">
        <v>3</v>
      </c>
      <c r="C56" s="12">
        <v>2279.019989013671</v>
      </c>
      <c r="D56" s="12">
        <v>2279.019989013671</v>
      </c>
      <c r="E56" s="12">
        <v>2279.019989013671</v>
      </c>
      <c r="F56" s="12">
        <v>2279.019989013671</v>
      </c>
      <c r="G56" s="12">
        <v>2279.019989013671</v>
      </c>
      <c r="H56" s="12">
        <v>2279.019989013671</v>
      </c>
      <c r="I56" s="12">
        <v>2279.019989013671</v>
      </c>
      <c r="J56" s="12">
        <v>2279.019989013671</v>
      </c>
      <c r="K56" s="12">
        <v>2279.019989013671</v>
      </c>
      <c r="L56" s="12">
        <v>2279.019989013671</v>
      </c>
      <c r="M56" s="12">
        <v>2279.019989013671</v>
      </c>
      <c r="N56" s="12">
        <v>2279.019989013671</v>
      </c>
      <c r="O56" s="12">
        <v>2279.019989013671</v>
      </c>
      <c r="P56" s="12">
        <v>2279.019989013671</v>
      </c>
      <c r="Q56" s="12">
        <v>2279.019989013671</v>
      </c>
      <c r="R56" s="12">
        <v>2279.019989013671</v>
      </c>
      <c r="S56" s="12">
        <v>2279.019989013671</v>
      </c>
      <c r="T56" s="12">
        <v>2279.019989013671</v>
      </c>
      <c r="U56" s="12">
        <v>2279.019989013671</v>
      </c>
      <c r="V56" s="12">
        <v>2279.019989013671</v>
      </c>
      <c r="W56" s="12">
        <v>2279.019989013671</v>
      </c>
      <c r="X56" s="12">
        <v>2279.019989013671</v>
      </c>
      <c r="Y56" s="12">
        <v>2279.019989013671</v>
      </c>
      <c r="Z56" s="12">
        <v>2279.019989013671</v>
      </c>
      <c r="AA56" s="12">
        <v>2279.019989013671</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4181.3827199712159</v>
      </c>
      <c r="D58" s="12">
        <v>4681.3903231744243</v>
      </c>
      <c r="E58" s="12">
        <v>5392.2811501194756</v>
      </c>
      <c r="F58" s="12">
        <v>5932.6525359178049</v>
      </c>
      <c r="G58" s="12">
        <v>6821.3467655173345</v>
      </c>
      <c r="H58" s="12">
        <v>7162.0004928847638</v>
      </c>
      <c r="I58" s="12">
        <v>7544.7233712229654</v>
      </c>
      <c r="J58" s="12">
        <v>7859.1938987092644</v>
      </c>
      <c r="K58" s="12">
        <v>8418.6586456189652</v>
      </c>
      <c r="L58" s="12">
        <v>8418.6588624152664</v>
      </c>
      <c r="M58" s="12">
        <v>10123.733357257264</v>
      </c>
      <c r="N58" s="12">
        <v>9931.733530708636</v>
      </c>
      <c r="O58" s="12">
        <v>9931.7335611913659</v>
      </c>
      <c r="P58" s="12">
        <v>9931.7338468295657</v>
      </c>
      <c r="Q58" s="12">
        <v>10412.187879770752</v>
      </c>
      <c r="R58" s="12">
        <v>9992.4107513680228</v>
      </c>
      <c r="S58" s="12">
        <v>10052.378343212122</v>
      </c>
      <c r="T58" s="12">
        <v>9803.785532026357</v>
      </c>
      <c r="U58" s="12">
        <v>9803.7856301600586</v>
      </c>
      <c r="V58" s="12">
        <v>9995.1236477782986</v>
      </c>
      <c r="W58" s="12">
        <v>9761.5186981717397</v>
      </c>
      <c r="X58" s="12">
        <v>9449.5192899187423</v>
      </c>
      <c r="Y58" s="12">
        <v>9057.2358164187481</v>
      </c>
      <c r="Z58" s="12">
        <v>10491.891758019448</v>
      </c>
      <c r="AA58" s="12">
        <v>10306.804741951848</v>
      </c>
    </row>
    <row r="59" spans="1:27" s="10" customFormat="1">
      <c r="A59" s="11" t="s">
        <v>28</v>
      </c>
      <c r="B59" s="11" t="s">
        <v>9</v>
      </c>
      <c r="C59" s="12">
        <v>1081.578469234971</v>
      </c>
      <c r="D59" s="12">
        <v>1081.5803517645711</v>
      </c>
      <c r="E59" s="12">
        <v>1081.5832859086706</v>
      </c>
      <c r="F59" s="12">
        <v>1081.5928641596709</v>
      </c>
      <c r="G59" s="12">
        <v>1081.5928971290707</v>
      </c>
      <c r="H59" s="12">
        <v>1081.5929748482711</v>
      </c>
      <c r="I59" s="12">
        <v>1081.5930987069707</v>
      </c>
      <c r="J59" s="12">
        <v>1081.5956126483709</v>
      </c>
      <c r="K59" s="12">
        <v>1081.6068449312711</v>
      </c>
      <c r="L59" s="12">
        <v>1886.8283078211707</v>
      </c>
      <c r="M59" s="12">
        <v>1886.8284652635709</v>
      </c>
      <c r="N59" s="12">
        <v>2435.5188912880703</v>
      </c>
      <c r="O59" s="12">
        <v>2435.5189724545708</v>
      </c>
      <c r="P59" s="12">
        <v>2594.6014982955708</v>
      </c>
      <c r="Q59" s="12">
        <v>3560.0612301735709</v>
      </c>
      <c r="R59" s="12">
        <v>3631.2917046795715</v>
      </c>
      <c r="S59" s="12">
        <v>4391.2112568615703</v>
      </c>
      <c r="T59" s="12">
        <v>4416.3607318615705</v>
      </c>
      <c r="U59" s="12">
        <v>5847.2558018615709</v>
      </c>
      <c r="V59" s="12">
        <v>5873.2060918615716</v>
      </c>
      <c r="W59" s="12">
        <v>8384.3063618615706</v>
      </c>
      <c r="X59" s="12">
        <v>8273.8268885046382</v>
      </c>
      <c r="Y59" s="12">
        <v>8447.5118978637693</v>
      </c>
      <c r="Z59" s="12">
        <v>9071.0745978637678</v>
      </c>
      <c r="AA59" s="12">
        <v>9071.0751978637691</v>
      </c>
    </row>
    <row r="60" spans="1:27" s="10" customFormat="1">
      <c r="A60" s="11" t="s">
        <v>28</v>
      </c>
      <c r="B60" s="11" t="s">
        <v>102</v>
      </c>
      <c r="C60" s="12">
        <v>375.335529807206</v>
      </c>
      <c r="D60" s="12">
        <v>375.33788452290599</v>
      </c>
      <c r="E60" s="12">
        <v>375.338003720806</v>
      </c>
      <c r="F60" s="12">
        <v>462.60379109770605</v>
      </c>
      <c r="G60" s="12">
        <v>462.60395204370599</v>
      </c>
      <c r="H60" s="12">
        <v>462.60396358170601</v>
      </c>
      <c r="I60" s="12">
        <v>654.00580992370601</v>
      </c>
      <c r="J60" s="12">
        <v>820.73222992370597</v>
      </c>
      <c r="K60" s="12">
        <v>1070.7325099237059</v>
      </c>
      <c r="L60" s="12">
        <v>1224.7781499237062</v>
      </c>
      <c r="M60" s="12">
        <v>1169.4484200000002</v>
      </c>
      <c r="N60" s="12">
        <v>1169.4485100000002</v>
      </c>
      <c r="O60" s="12">
        <v>1762.9077400000001</v>
      </c>
      <c r="P60" s="12">
        <v>1762.9083000000001</v>
      </c>
      <c r="Q60" s="12">
        <v>2147.8501700000002</v>
      </c>
      <c r="R60" s="12">
        <v>2147.8506699999998</v>
      </c>
      <c r="S60" s="12">
        <v>2403.6408499999998</v>
      </c>
      <c r="T60" s="12">
        <v>2411.0742099999998</v>
      </c>
      <c r="U60" s="12">
        <v>2586.8368149999997</v>
      </c>
      <c r="V60" s="12">
        <v>2586.837505</v>
      </c>
      <c r="W60" s="12">
        <v>2799.1285800000001</v>
      </c>
      <c r="X60" s="12">
        <v>3482.136935</v>
      </c>
      <c r="Y60" s="12">
        <v>3482.1375400000002</v>
      </c>
      <c r="Z60" s="12">
        <v>3204.6448433800001</v>
      </c>
      <c r="AA60" s="12">
        <v>3266.0844058000002</v>
      </c>
    </row>
    <row r="61" spans="1:27" s="10" customFormat="1">
      <c r="A61" s="11" t="s">
        <v>28</v>
      </c>
      <c r="B61" s="11" t="s">
        <v>15</v>
      </c>
      <c r="C61" s="12">
        <v>0</v>
      </c>
      <c r="D61" s="12">
        <v>0</v>
      </c>
      <c r="E61" s="12">
        <v>5.5903313999999997E-3</v>
      </c>
      <c r="F61" s="12">
        <v>1.9923899500000002E-2</v>
      </c>
      <c r="G61" s="12">
        <v>1.9986474400000002E-2</v>
      </c>
      <c r="H61" s="12">
        <v>2.0042062999999999E-2</v>
      </c>
      <c r="I61" s="12">
        <v>2.01326215E-2</v>
      </c>
      <c r="J61" s="12">
        <v>2.0184091000000001E-2</v>
      </c>
      <c r="K61" s="12">
        <v>2.02076276E-2</v>
      </c>
      <c r="L61" s="12">
        <v>2.0263469700000002E-2</v>
      </c>
      <c r="M61" s="12">
        <v>2.0344711500000001E-2</v>
      </c>
      <c r="N61" s="12">
        <v>2.0456896000000002E-2</v>
      </c>
      <c r="O61" s="12">
        <v>2.2942081500000003E-2</v>
      </c>
      <c r="P61" s="12">
        <v>2.3411476000000001E-2</v>
      </c>
      <c r="Q61" s="12">
        <v>3.5014308000000001E-2</v>
      </c>
      <c r="R61" s="12">
        <v>3.5121449999999999E-2</v>
      </c>
      <c r="S61" s="12">
        <v>3.5276415999999998E-2</v>
      </c>
      <c r="T61" s="12">
        <v>3.5448981000000004E-2</v>
      </c>
      <c r="U61" s="12">
        <v>4.9317549000000002E-2</v>
      </c>
      <c r="V61" s="12">
        <v>4.9547416999999996E-2</v>
      </c>
      <c r="W61" s="12">
        <v>4.9884669E-2</v>
      </c>
      <c r="X61" s="12">
        <v>111.27419067</v>
      </c>
      <c r="Y61" s="12">
        <v>111.27450114</v>
      </c>
      <c r="Z61" s="12">
        <v>111.27478209</v>
      </c>
      <c r="AA61" s="12">
        <v>111.27536563700001</v>
      </c>
    </row>
    <row r="62" spans="1:27" s="10" customFormat="1">
      <c r="A62" s="11" t="s">
        <v>28</v>
      </c>
      <c r="B62" s="11" t="s">
        <v>17</v>
      </c>
      <c r="C62" s="12">
        <v>55.805</v>
      </c>
      <c r="D62" s="12">
        <v>137.178</v>
      </c>
      <c r="E62" s="12">
        <v>254.75700000000001</v>
      </c>
      <c r="F62" s="12">
        <v>407.74700000000001</v>
      </c>
      <c r="G62" s="12">
        <v>597.26199999999994</v>
      </c>
      <c r="H62" s="12">
        <v>772.55799999999999</v>
      </c>
      <c r="I62" s="12">
        <v>1024.9490000000001</v>
      </c>
      <c r="J62" s="12">
        <v>1224.2380000000001</v>
      </c>
      <c r="K62" s="12">
        <v>1402.1170000000002</v>
      </c>
      <c r="L62" s="12">
        <v>1599.3140000000001</v>
      </c>
      <c r="M62" s="12">
        <v>1857.4580000000001</v>
      </c>
      <c r="N62" s="12">
        <v>2156.299</v>
      </c>
      <c r="O62" s="12">
        <v>2463.277</v>
      </c>
      <c r="P62" s="12">
        <v>2788.2559999999999</v>
      </c>
      <c r="Q62" s="12">
        <v>3128.846</v>
      </c>
      <c r="R62" s="12">
        <v>3444.2729999999997</v>
      </c>
      <c r="S62" s="12">
        <v>3686.8870000000002</v>
      </c>
      <c r="T62" s="12">
        <v>3923.2710000000002</v>
      </c>
      <c r="U62" s="12">
        <v>4132.5320000000002</v>
      </c>
      <c r="V62" s="12">
        <v>4321.3469999999998</v>
      </c>
      <c r="W62" s="12">
        <v>4507.8860000000004</v>
      </c>
      <c r="X62" s="12">
        <v>4703.2659999999996</v>
      </c>
      <c r="Y62" s="12">
        <v>4895.7039999999997</v>
      </c>
      <c r="Z62" s="12">
        <v>5098.692</v>
      </c>
      <c r="AA62" s="12">
        <v>5298.9319999999998</v>
      </c>
    </row>
    <row r="63" spans="1:27" s="10" customFormat="1">
      <c r="A63" s="35" t="s">
        <v>98</v>
      </c>
      <c r="B63" s="35"/>
      <c r="C63" s="29">
        <v>14776.984878368457</v>
      </c>
      <c r="D63" s="29">
        <v>15276.995033993466</v>
      </c>
      <c r="E63" s="29">
        <v>14338.723386102118</v>
      </c>
      <c r="F63" s="29">
        <v>14879.103809240749</v>
      </c>
      <c r="G63" s="29">
        <v>14982.348164720876</v>
      </c>
      <c r="H63" s="29">
        <v>14825.383782076606</v>
      </c>
      <c r="I63" s="29">
        <v>14648.353516362708</v>
      </c>
      <c r="J63" s="29">
        <v>14843.291183414405</v>
      </c>
      <c r="K63" s="29">
        <v>14179.305537526609</v>
      </c>
      <c r="L63" s="29">
        <v>14984.52722034161</v>
      </c>
      <c r="M63" s="29">
        <v>16519.601886065808</v>
      </c>
      <c r="N63" s="29">
        <v>16876.292716043976</v>
      </c>
      <c r="O63" s="29">
        <v>17174.715323057208</v>
      </c>
      <c r="P63" s="29">
        <v>17333.796863506308</v>
      </c>
      <c r="Q63" s="29">
        <v>19005.182624464294</v>
      </c>
      <c r="R63" s="29">
        <v>18656.633200984663</v>
      </c>
      <c r="S63" s="29">
        <v>18536.520445682363</v>
      </c>
      <c r="T63" s="29">
        <v>18313.079921203498</v>
      </c>
      <c r="U63" s="29">
        <v>20543.665307691903</v>
      </c>
      <c r="V63" s="29">
        <v>20666.95353361134</v>
      </c>
      <c r="W63" s="29">
        <v>23449.439159550482</v>
      </c>
      <c r="X63" s="29">
        <v>24897.21148188665</v>
      </c>
      <c r="Y63" s="29">
        <v>24678.605407044488</v>
      </c>
      <c r="Z63" s="29">
        <v>26736.824111185986</v>
      </c>
      <c r="AA63" s="29">
        <v>25967.735366476285</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709</v>
      </c>
      <c r="D68" s="12">
        <v>529.00060382065999</v>
      </c>
      <c r="E68" s="12">
        <v>529.00066279276996</v>
      </c>
      <c r="F68" s="12">
        <v>529.00066321240001</v>
      </c>
      <c r="G68" s="12">
        <v>529.00066944666003</v>
      </c>
      <c r="H68" s="12">
        <v>529.00073616140003</v>
      </c>
      <c r="I68" s="12">
        <v>529.00073803689997</v>
      </c>
      <c r="J68" s="12">
        <v>529.00079251329998</v>
      </c>
      <c r="K68" s="12">
        <v>529.0007940104</v>
      </c>
      <c r="L68" s="12">
        <v>529.00087029869997</v>
      </c>
      <c r="M68" s="12">
        <v>529.00091766859998</v>
      </c>
      <c r="N68" s="12">
        <v>529.00107770459999</v>
      </c>
      <c r="O68" s="12">
        <v>529.00108090490005</v>
      </c>
      <c r="P68" s="12">
        <v>529.00108160640002</v>
      </c>
      <c r="Q68" s="12">
        <v>1.3804097E-3</v>
      </c>
      <c r="R68" s="12">
        <v>1.3807784E-3</v>
      </c>
      <c r="S68" s="12">
        <v>1.3833579000000001E-3</v>
      </c>
      <c r="T68" s="12">
        <v>1.3848427999999999E-3</v>
      </c>
      <c r="U68" s="12">
        <v>1.3856987999999999E-3</v>
      </c>
      <c r="V68" s="12">
        <v>1.3914954999999999E-3</v>
      </c>
      <c r="W68" s="12">
        <v>1.6702462000000001E-3</v>
      </c>
      <c r="X68" s="12">
        <v>1.6710827E-3</v>
      </c>
      <c r="Y68" s="12">
        <v>1.6714225000000001E-3</v>
      </c>
      <c r="Z68" s="12">
        <v>1.6761202E-3</v>
      </c>
      <c r="AA68" s="12">
        <v>1.6769207E-3</v>
      </c>
    </row>
    <row r="69" spans="1:27" s="10" customFormat="1">
      <c r="A69" s="11" t="s">
        <v>29</v>
      </c>
      <c r="B69" s="11" t="s">
        <v>12</v>
      </c>
      <c r="C69" s="12">
        <v>800</v>
      </c>
      <c r="D69" s="12">
        <v>800</v>
      </c>
      <c r="E69" s="12">
        <v>800</v>
      </c>
      <c r="F69" s="12">
        <v>800</v>
      </c>
      <c r="G69" s="12">
        <v>800</v>
      </c>
      <c r="H69" s="12">
        <v>800</v>
      </c>
      <c r="I69" s="12">
        <v>800</v>
      </c>
      <c r="J69" s="12">
        <v>800</v>
      </c>
      <c r="K69" s="12">
        <v>800</v>
      </c>
      <c r="L69" s="12">
        <v>800</v>
      </c>
      <c r="M69" s="12">
        <v>800</v>
      </c>
      <c r="N69" s="12">
        <v>800</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1460.6617390190227</v>
      </c>
      <c r="D70" s="12">
        <v>1460.6617499516924</v>
      </c>
      <c r="E70" s="12">
        <v>1460.6617694877227</v>
      </c>
      <c r="F70" s="12">
        <v>1460.6617859470725</v>
      </c>
      <c r="G70" s="12">
        <v>1460.6618435974526</v>
      </c>
      <c r="H70" s="12">
        <v>1460.6619311665725</v>
      </c>
      <c r="I70" s="12">
        <v>1460.6620176101226</v>
      </c>
      <c r="J70" s="12">
        <v>1078.1621695564627</v>
      </c>
      <c r="K70" s="12">
        <v>1078.1622987089227</v>
      </c>
      <c r="L70" s="12">
        <v>801.30274190716034</v>
      </c>
      <c r="M70" s="12">
        <v>801.30277850696029</v>
      </c>
      <c r="N70" s="12">
        <v>801.3028957643603</v>
      </c>
      <c r="O70" s="12">
        <v>721.30907393896041</v>
      </c>
      <c r="P70" s="12">
        <v>721.30910111346043</v>
      </c>
      <c r="Q70" s="12">
        <v>721.31749395456029</v>
      </c>
      <c r="R70" s="12">
        <v>721.31751812626032</v>
      </c>
      <c r="S70" s="12">
        <v>721.31756028446034</v>
      </c>
      <c r="T70" s="12">
        <v>721.3176106370604</v>
      </c>
      <c r="U70" s="12">
        <v>721.31763787166028</v>
      </c>
      <c r="V70" s="12">
        <v>721.3176731800603</v>
      </c>
      <c r="W70" s="12">
        <v>1031.6511858305605</v>
      </c>
      <c r="X70" s="12">
        <v>998.93267887506045</v>
      </c>
      <c r="Y70" s="12">
        <v>998.93272570906038</v>
      </c>
      <c r="Z70" s="12">
        <v>844.93276505706046</v>
      </c>
      <c r="AA70" s="12">
        <v>844.93277426206043</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2427.1153290868601</v>
      </c>
      <c r="D73" s="12">
        <v>2634.7605633941598</v>
      </c>
      <c r="E73" s="12">
        <v>2804.1240929866603</v>
      </c>
      <c r="F73" s="12">
        <v>3199.9038095281603</v>
      </c>
      <c r="G73" s="12">
        <v>3293.7659850352602</v>
      </c>
      <c r="H73" s="12">
        <v>4046.2087245320599</v>
      </c>
      <c r="I73" s="12">
        <v>4060.7175819634608</v>
      </c>
      <c r="J73" s="12">
        <v>3950.8614219744609</v>
      </c>
      <c r="K73" s="12">
        <v>4097.2034452008593</v>
      </c>
      <c r="L73" s="12">
        <v>4097.2149238435604</v>
      </c>
      <c r="M73" s="12">
        <v>4254.3845695341179</v>
      </c>
      <c r="N73" s="12">
        <v>4254.3848447485179</v>
      </c>
      <c r="O73" s="12">
        <v>4137.3381789067398</v>
      </c>
      <c r="P73" s="12">
        <v>3997.518689273883</v>
      </c>
      <c r="Q73" s="12">
        <v>4452.0382527332822</v>
      </c>
      <c r="R73" s="12">
        <v>4757.0381752488829</v>
      </c>
      <c r="S73" s="12">
        <v>4430.4727618507432</v>
      </c>
      <c r="T73" s="12">
        <v>4425.2080119032426</v>
      </c>
      <c r="U73" s="12">
        <v>4425.2081798626423</v>
      </c>
      <c r="V73" s="12">
        <v>5500.9421663837429</v>
      </c>
      <c r="W73" s="12">
        <v>5519.5217348957922</v>
      </c>
      <c r="X73" s="12">
        <v>5714.9483314893923</v>
      </c>
      <c r="Y73" s="12">
        <v>5371.7510621017555</v>
      </c>
      <c r="Z73" s="12">
        <v>6743.1339215087564</v>
      </c>
      <c r="AA73" s="12">
        <v>7296.091614801755</v>
      </c>
    </row>
    <row r="74" spans="1:27" s="10" customFormat="1">
      <c r="A74" s="11" t="s">
        <v>29</v>
      </c>
      <c r="B74" s="11" t="s">
        <v>9</v>
      </c>
      <c r="C74" s="12">
        <v>564.62972351733583</v>
      </c>
      <c r="D74" s="12">
        <v>564.63015274378586</v>
      </c>
      <c r="E74" s="12">
        <v>564.63549639943585</v>
      </c>
      <c r="F74" s="12">
        <v>564.63552621473593</v>
      </c>
      <c r="G74" s="12">
        <v>564.63630491893605</v>
      </c>
      <c r="H74" s="12">
        <v>564.63801842263592</v>
      </c>
      <c r="I74" s="12">
        <v>564.63855547263586</v>
      </c>
      <c r="J74" s="12">
        <v>564.64893793373597</v>
      </c>
      <c r="K74" s="12">
        <v>558.5290212519767</v>
      </c>
      <c r="L74" s="12">
        <v>899.16746046277683</v>
      </c>
      <c r="M74" s="12">
        <v>899.16755025917678</v>
      </c>
      <c r="N74" s="12">
        <v>1497.7368587679769</v>
      </c>
      <c r="O74" s="12">
        <v>1497.7368758615769</v>
      </c>
      <c r="P74" s="12">
        <v>1497.738124309077</v>
      </c>
      <c r="Q74" s="12">
        <v>2525.8608664431772</v>
      </c>
      <c r="R74" s="12">
        <v>2525.863203250377</v>
      </c>
      <c r="S74" s="12">
        <v>3255.2844082406768</v>
      </c>
      <c r="T74" s="12">
        <v>4303.9639474405767</v>
      </c>
      <c r="U74" s="12">
        <v>5564.9886994137951</v>
      </c>
      <c r="V74" s="12">
        <v>5564.9896091550945</v>
      </c>
      <c r="W74" s="12">
        <v>7214.2624315760959</v>
      </c>
      <c r="X74" s="12">
        <v>6972.5323080025946</v>
      </c>
      <c r="Y74" s="12">
        <v>6965.1523573016539</v>
      </c>
      <c r="Z74" s="12">
        <v>7845.5076102271541</v>
      </c>
      <c r="AA74" s="12">
        <v>7766.307791229412</v>
      </c>
    </row>
    <row r="75" spans="1:27" s="10" customFormat="1">
      <c r="A75" s="11" t="s">
        <v>29</v>
      </c>
      <c r="B75" s="11" t="s">
        <v>102</v>
      </c>
      <c r="C75" s="12">
        <v>479.27447050212652</v>
      </c>
      <c r="D75" s="12">
        <v>479.27479988252651</v>
      </c>
      <c r="E75" s="12">
        <v>479.27632466562653</v>
      </c>
      <c r="F75" s="12">
        <v>479.27851561372648</v>
      </c>
      <c r="G75" s="12">
        <v>479.28178523292655</v>
      </c>
      <c r="H75" s="12">
        <v>479.28179759112646</v>
      </c>
      <c r="I75" s="12">
        <v>479.28360132692649</v>
      </c>
      <c r="J75" s="12">
        <v>449.3011573589265</v>
      </c>
      <c r="K75" s="12">
        <v>454.37240630592652</v>
      </c>
      <c r="L75" s="12">
        <v>1084.2950389479265</v>
      </c>
      <c r="M75" s="12">
        <v>1084.2953369469265</v>
      </c>
      <c r="N75" s="12">
        <v>1059.2955238489265</v>
      </c>
      <c r="O75" s="12">
        <v>1415.3790028809267</v>
      </c>
      <c r="P75" s="12">
        <v>1415.3799283189264</v>
      </c>
      <c r="Q75" s="12">
        <v>1920.3766335509265</v>
      </c>
      <c r="R75" s="12">
        <v>1920.3772053949265</v>
      </c>
      <c r="S75" s="12">
        <v>1928.4651691809268</v>
      </c>
      <c r="T75" s="12">
        <v>2327.4045296609265</v>
      </c>
      <c r="U75" s="12">
        <v>3061.5880489459264</v>
      </c>
      <c r="V75" s="12">
        <v>3061.5888129509267</v>
      </c>
      <c r="W75" s="12">
        <v>3062.5583128899998</v>
      </c>
      <c r="X75" s="12">
        <v>3576.2500173000003</v>
      </c>
      <c r="Y75" s="12">
        <v>3566.2502949539999</v>
      </c>
      <c r="Z75" s="12">
        <v>3566.2489741200002</v>
      </c>
      <c r="AA75" s="12">
        <v>3566.2469250699996</v>
      </c>
    </row>
    <row r="76" spans="1:27" s="10" customFormat="1">
      <c r="A76" s="11" t="s">
        <v>29</v>
      </c>
      <c r="B76" s="11" t="s">
        <v>15</v>
      </c>
      <c r="C76" s="12">
        <v>0</v>
      </c>
      <c r="D76" s="12">
        <v>0</v>
      </c>
      <c r="E76" s="12">
        <v>4.2410607000000003E-3</v>
      </c>
      <c r="F76" s="12">
        <v>5.0532414999999997E-3</v>
      </c>
      <c r="G76" s="12">
        <v>5.9260531000000002E-3</v>
      </c>
      <c r="H76" s="12">
        <v>6.0202713999999999E-3</v>
      </c>
      <c r="I76" s="12">
        <v>6.3451814999999998E-3</v>
      </c>
      <c r="J76" s="12">
        <v>7.2252927999999998E-3</v>
      </c>
      <c r="K76" s="12">
        <v>7.2893969999999995E-3</v>
      </c>
      <c r="L76" s="12">
        <v>7.5942045E-3</v>
      </c>
      <c r="M76" s="12">
        <v>7.8309935000000011E-3</v>
      </c>
      <c r="N76" s="12">
        <v>8.0112218000000009E-3</v>
      </c>
      <c r="O76" s="12">
        <v>9.3156577000000004E-3</v>
      </c>
      <c r="P76" s="12">
        <v>9.4918017E-3</v>
      </c>
      <c r="Q76" s="12">
        <v>1.1317586599999999E-2</v>
      </c>
      <c r="R76" s="12">
        <v>1.14120613E-2</v>
      </c>
      <c r="S76" s="12">
        <v>1.1715742000000001E-2</v>
      </c>
      <c r="T76" s="12">
        <v>1.2509599999999999E-2</v>
      </c>
      <c r="U76" s="12">
        <v>1.4035250799999999E-2</v>
      </c>
      <c r="V76" s="12">
        <v>1.4365432500000001E-2</v>
      </c>
      <c r="W76" s="12">
        <v>1.5084820000000001E-2</v>
      </c>
      <c r="X76" s="12">
        <v>1.7379074800000002E-2</v>
      </c>
      <c r="Y76" s="12">
        <v>1.7549562000000001E-2</v>
      </c>
      <c r="Z76" s="12">
        <v>1.7695620000000002E-2</v>
      </c>
      <c r="AA76" s="12">
        <v>1.7824906500000001E-2</v>
      </c>
    </row>
    <row r="77" spans="1:27" s="10" customFormat="1">
      <c r="A77" s="11" t="s">
        <v>29</v>
      </c>
      <c r="B77" s="11" t="s">
        <v>17</v>
      </c>
      <c r="C77" s="12">
        <v>88.617000000000004</v>
      </c>
      <c r="D77" s="12">
        <v>126.92599999999999</v>
      </c>
      <c r="E77" s="12">
        <v>170.24600000000001</v>
      </c>
      <c r="F77" s="12">
        <v>214.273</v>
      </c>
      <c r="G77" s="12">
        <v>262.03500000000003</v>
      </c>
      <c r="H77" s="12">
        <v>314.13299999999998</v>
      </c>
      <c r="I77" s="12">
        <v>396.51799999999997</v>
      </c>
      <c r="J77" s="12">
        <v>477.31200000000001</v>
      </c>
      <c r="K77" s="12">
        <v>565.26600000000008</v>
      </c>
      <c r="L77" s="12">
        <v>670.98399999999992</v>
      </c>
      <c r="M77" s="12">
        <v>790.05899999999997</v>
      </c>
      <c r="N77" s="12">
        <v>915.29600000000005</v>
      </c>
      <c r="O77" s="12">
        <v>1040.1590000000001</v>
      </c>
      <c r="P77" s="12">
        <v>1167.3420000000001</v>
      </c>
      <c r="Q77" s="12">
        <v>1287.018</v>
      </c>
      <c r="R77" s="12">
        <v>1406.9359999999999</v>
      </c>
      <c r="S77" s="12">
        <v>1492.7440000000001</v>
      </c>
      <c r="T77" s="12">
        <v>1574.2930000000001</v>
      </c>
      <c r="U77" s="12">
        <v>1645.8149999999998</v>
      </c>
      <c r="V77" s="12">
        <v>1722.1420000000001</v>
      </c>
      <c r="W77" s="12">
        <v>1798.645</v>
      </c>
      <c r="X77" s="12">
        <v>1879.6210000000001</v>
      </c>
      <c r="Y77" s="12">
        <v>1959.37</v>
      </c>
      <c r="Z77" s="12">
        <v>2043.489</v>
      </c>
      <c r="AA77" s="12">
        <v>2126.7269999999999</v>
      </c>
    </row>
    <row r="78" spans="1:27" s="10" customFormat="1">
      <c r="A78" s="35" t="s">
        <v>98</v>
      </c>
      <c r="B78" s="35"/>
      <c r="C78" s="29">
        <v>5961.4067916232189</v>
      </c>
      <c r="D78" s="29">
        <v>5989.0530699102983</v>
      </c>
      <c r="E78" s="29">
        <v>6158.422021666589</v>
      </c>
      <c r="F78" s="29">
        <v>6554.2017849023696</v>
      </c>
      <c r="G78" s="29">
        <v>6648.0648029983086</v>
      </c>
      <c r="H78" s="29">
        <v>7400.5094102826679</v>
      </c>
      <c r="I78" s="29">
        <v>7415.0188930831191</v>
      </c>
      <c r="J78" s="29">
        <v>6922.6733219779599</v>
      </c>
      <c r="K78" s="29">
        <v>7062.8955591721588</v>
      </c>
      <c r="L78" s="29">
        <v>7126.6859965121976</v>
      </c>
      <c r="M78" s="29">
        <v>7283.8558159688546</v>
      </c>
      <c r="N78" s="29">
        <v>7882.4256769854546</v>
      </c>
      <c r="O78" s="29">
        <v>6885.3852096121764</v>
      </c>
      <c r="P78" s="29">
        <v>6745.5669963028204</v>
      </c>
      <c r="Q78" s="29">
        <v>7699.2179935407203</v>
      </c>
      <c r="R78" s="29">
        <v>8004.2202774039197</v>
      </c>
      <c r="S78" s="29">
        <v>8407.0761137337795</v>
      </c>
      <c r="T78" s="29">
        <v>9450.4909548236792</v>
      </c>
      <c r="U78" s="29">
        <v>10711.515902846899</v>
      </c>
      <c r="V78" s="29">
        <v>11787.250840214398</v>
      </c>
      <c r="W78" s="29">
        <v>13765.437022548649</v>
      </c>
      <c r="X78" s="29">
        <v>13686.414989449748</v>
      </c>
      <c r="Y78" s="29">
        <v>13335.83781653497</v>
      </c>
      <c r="Z78" s="29">
        <v>15433.575972913171</v>
      </c>
      <c r="AA78" s="29">
        <v>15907.333857213927</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208</v>
      </c>
      <c r="D83" s="12">
        <v>208.00036359890001</v>
      </c>
      <c r="E83" s="12">
        <v>208.00038674954001</v>
      </c>
      <c r="F83" s="12">
        <v>208.00040718509001</v>
      </c>
      <c r="G83" s="12">
        <v>208.00042551025001</v>
      </c>
      <c r="H83" s="12">
        <v>208.00045205430001</v>
      </c>
      <c r="I83" s="12">
        <v>208.00048984704</v>
      </c>
      <c r="J83" s="12">
        <v>208.00052374886999</v>
      </c>
      <c r="K83" s="12">
        <v>208.00057817996</v>
      </c>
      <c r="L83" s="12">
        <v>208.0006458204</v>
      </c>
      <c r="M83" s="12">
        <v>208.00064991874001</v>
      </c>
      <c r="N83" s="12">
        <v>208.0006958093</v>
      </c>
      <c r="O83" s="12">
        <v>208.00069898744999</v>
      </c>
      <c r="P83" s="12">
        <v>208.00070062134</v>
      </c>
      <c r="Q83" s="12">
        <v>208.00079640374</v>
      </c>
      <c r="R83" s="12">
        <v>208.00079814700001</v>
      </c>
      <c r="S83" s="12">
        <v>208.0008019231</v>
      </c>
      <c r="T83" s="12">
        <v>208.0008024139</v>
      </c>
      <c r="U83" s="12">
        <v>208.0008202098</v>
      </c>
      <c r="V83" s="12">
        <v>208.0008247083</v>
      </c>
      <c r="W83" s="12">
        <v>208.00088298110001</v>
      </c>
      <c r="X83" s="12">
        <v>208.0009993507</v>
      </c>
      <c r="Y83" s="12">
        <v>208.00100077549999</v>
      </c>
      <c r="Z83" s="12">
        <v>208.00100457729999</v>
      </c>
      <c r="AA83" s="12">
        <v>208.0010072435</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178.00135699059999</v>
      </c>
      <c r="D85" s="12">
        <v>178.00143308116998</v>
      </c>
      <c r="E85" s="12">
        <v>178.00151412631001</v>
      </c>
      <c r="F85" s="12">
        <v>178.0016151653</v>
      </c>
      <c r="G85" s="12">
        <v>178.0016952046</v>
      </c>
      <c r="H85" s="12">
        <v>178.00178964956001</v>
      </c>
      <c r="I85" s="12">
        <v>178.00192083725</v>
      </c>
      <c r="J85" s="12">
        <v>178.00202805915001</v>
      </c>
      <c r="K85" s="12">
        <v>178.00215697954999</v>
      </c>
      <c r="L85" s="12">
        <v>178.00267047049999</v>
      </c>
      <c r="M85" s="12">
        <v>178.00269790749999</v>
      </c>
      <c r="N85" s="12">
        <v>178.00273878989998</v>
      </c>
      <c r="O85" s="12">
        <v>178.0064725277</v>
      </c>
      <c r="P85" s="12">
        <v>178.00649565900002</v>
      </c>
      <c r="Q85" s="12">
        <v>178.00754312429999</v>
      </c>
      <c r="R85" s="12">
        <v>178.0075673945</v>
      </c>
      <c r="S85" s="12">
        <v>178.007606329</v>
      </c>
      <c r="T85" s="12">
        <v>58.007643871199996</v>
      </c>
      <c r="U85" s="12">
        <v>58.009702427400001</v>
      </c>
      <c r="V85" s="12">
        <v>58.009737537699998</v>
      </c>
      <c r="W85" s="12">
        <v>58.009778231299997</v>
      </c>
      <c r="X85" s="12">
        <v>58.018519775599998</v>
      </c>
      <c r="Y85" s="12">
        <v>58.018546032300002</v>
      </c>
      <c r="Z85" s="12">
        <v>58.018578364999996</v>
      </c>
      <c r="AA85" s="12">
        <v>58.018610495700003</v>
      </c>
    </row>
    <row r="86" spans="1:32" s="10" customFormat="1">
      <c r="A86" s="11" t="s">
        <v>30</v>
      </c>
      <c r="B86" s="11" t="s">
        <v>3</v>
      </c>
      <c r="C86" s="12">
        <v>2551</v>
      </c>
      <c r="D86" s="12">
        <v>2551</v>
      </c>
      <c r="E86" s="12">
        <v>2551</v>
      </c>
      <c r="F86" s="12">
        <v>2551</v>
      </c>
      <c r="G86" s="12">
        <v>2551</v>
      </c>
      <c r="H86" s="12">
        <v>2551</v>
      </c>
      <c r="I86" s="12">
        <v>2551</v>
      </c>
      <c r="J86" s="12">
        <v>2551</v>
      </c>
      <c r="K86" s="12">
        <v>2551</v>
      </c>
      <c r="L86" s="12">
        <v>2551</v>
      </c>
      <c r="M86" s="12">
        <v>2551</v>
      </c>
      <c r="N86" s="12">
        <v>2551</v>
      </c>
      <c r="O86" s="12">
        <v>2551</v>
      </c>
      <c r="P86" s="12">
        <v>2551</v>
      </c>
      <c r="Q86" s="12">
        <v>2551</v>
      </c>
      <c r="R86" s="12">
        <v>2551</v>
      </c>
      <c r="S86" s="12">
        <v>2551</v>
      </c>
      <c r="T86" s="12">
        <v>2551</v>
      </c>
      <c r="U86" s="12">
        <v>2551</v>
      </c>
      <c r="V86" s="12">
        <v>2551</v>
      </c>
      <c r="W86" s="12">
        <v>2551</v>
      </c>
      <c r="X86" s="12">
        <v>2551</v>
      </c>
      <c r="Y86" s="12">
        <v>2551</v>
      </c>
      <c r="Z86" s="12">
        <v>2551</v>
      </c>
      <c r="AA86" s="12">
        <v>2551</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1046.4313465864611</v>
      </c>
      <c r="D88" s="12">
        <v>1046.4326033894711</v>
      </c>
      <c r="E88" s="12">
        <v>1079.4755299494609</v>
      </c>
      <c r="F88" s="12">
        <v>1082.027916699041</v>
      </c>
      <c r="G88" s="12">
        <v>1216.1494321213208</v>
      </c>
      <c r="H88" s="12">
        <v>1524.1038749228608</v>
      </c>
      <c r="I88" s="12">
        <v>1938.4019100503908</v>
      </c>
      <c r="J88" s="12">
        <v>1970.6682398046009</v>
      </c>
      <c r="K88" s="12">
        <v>3023.2518417564211</v>
      </c>
      <c r="L88" s="12">
        <v>3023.2581896460606</v>
      </c>
      <c r="M88" s="12">
        <v>3023.2584284047207</v>
      </c>
      <c r="N88" s="12">
        <v>3023.2584803003206</v>
      </c>
      <c r="O88" s="12">
        <v>3023.258495387051</v>
      </c>
      <c r="P88" s="12">
        <v>3023.258724330381</v>
      </c>
      <c r="Q88" s="12">
        <v>3023.2591149621212</v>
      </c>
      <c r="R88" s="12">
        <v>3023.2593433914212</v>
      </c>
      <c r="S88" s="12">
        <v>3023.2594745258211</v>
      </c>
      <c r="T88" s="12">
        <v>3023.2595914473209</v>
      </c>
      <c r="U88" s="12">
        <v>3023.2597100144212</v>
      </c>
      <c r="V88" s="12">
        <v>3023.2602664375213</v>
      </c>
      <c r="W88" s="12">
        <v>3023.2604187574207</v>
      </c>
      <c r="X88" s="12">
        <v>2879.2608700989213</v>
      </c>
      <c r="Y88" s="12">
        <v>2879.2660800133217</v>
      </c>
      <c r="Z88" s="12">
        <v>2977.0420841106211</v>
      </c>
      <c r="AA88" s="12">
        <v>2977.0427647628212</v>
      </c>
    </row>
    <row r="89" spans="1:32" s="10" customFormat="1">
      <c r="A89" s="11" t="s">
        <v>30</v>
      </c>
      <c r="B89" s="11" t="s">
        <v>9</v>
      </c>
      <c r="C89" s="12">
        <v>1.7478277999999998E-3</v>
      </c>
      <c r="D89" s="12">
        <v>2.7729479999999999E-3</v>
      </c>
      <c r="E89" s="12">
        <v>3.3159184600000001E-3</v>
      </c>
      <c r="F89" s="12">
        <v>3.9490248E-3</v>
      </c>
      <c r="G89" s="12">
        <v>3.9896362000000005E-3</v>
      </c>
      <c r="H89" s="12">
        <v>4.0028043000000001E-3</v>
      </c>
      <c r="I89" s="12">
        <v>4.2243387E-3</v>
      </c>
      <c r="J89" s="12">
        <v>5.3860443000000001E-3</v>
      </c>
      <c r="K89" s="12">
        <v>5.6201809000000005E-3</v>
      </c>
      <c r="L89" s="12">
        <v>7.6201875000000002E-3</v>
      </c>
      <c r="M89" s="12">
        <v>7.6568461000000006E-3</v>
      </c>
      <c r="N89" s="12">
        <v>1.0394214400000001E-2</v>
      </c>
      <c r="O89" s="12">
        <v>1.0419713400000001E-2</v>
      </c>
      <c r="P89" s="12">
        <v>1.0568286099999999E-2</v>
      </c>
      <c r="Q89" s="12">
        <v>1.18147596E-2</v>
      </c>
      <c r="R89" s="12">
        <v>1.21226871E-2</v>
      </c>
      <c r="S89" s="12">
        <v>1.6036780600000002E-2</v>
      </c>
      <c r="T89" s="12">
        <v>1.8352966700000001E-2</v>
      </c>
      <c r="U89" s="12">
        <v>2.0715480000000001E-2</v>
      </c>
      <c r="V89" s="12">
        <v>2.10226006E-2</v>
      </c>
      <c r="W89" s="12">
        <v>2.5473399000000001E-2</v>
      </c>
      <c r="X89" s="12">
        <v>3.9672258700000004E-2</v>
      </c>
      <c r="Y89" s="12">
        <v>3.9732560399999999E-2</v>
      </c>
      <c r="Z89" s="12">
        <v>3.9786903999999998E-2</v>
      </c>
      <c r="AA89" s="12">
        <v>3.9899861500000001E-2</v>
      </c>
    </row>
    <row r="90" spans="1:32" s="10" customFormat="1">
      <c r="A90" s="11" t="s">
        <v>30</v>
      </c>
      <c r="B90" s="11" t="s">
        <v>102</v>
      </c>
      <c r="C90" s="12">
        <v>2.7903876999999999E-3</v>
      </c>
      <c r="D90" s="12">
        <v>3.2757222999999997E-3</v>
      </c>
      <c r="E90" s="12">
        <v>4.0554774000000002E-3</v>
      </c>
      <c r="F90" s="12">
        <v>4.8539982000000001E-3</v>
      </c>
      <c r="G90" s="12">
        <v>5.8762557999999998E-3</v>
      </c>
      <c r="H90" s="12">
        <v>5.8921918E-3</v>
      </c>
      <c r="I90" s="12">
        <v>7.6278528999999999E-3</v>
      </c>
      <c r="J90" s="12">
        <v>1.0967077700000001E-2</v>
      </c>
      <c r="K90" s="12">
        <v>1.9343619999999999E-2</v>
      </c>
      <c r="L90" s="12">
        <v>2.5566925000000001E-2</v>
      </c>
      <c r="M90" s="12">
        <v>2.5754386000000001E-2</v>
      </c>
      <c r="N90" s="12">
        <v>2.5872535500000002E-2</v>
      </c>
      <c r="O90" s="12">
        <v>2.6112474E-2</v>
      </c>
      <c r="P90" s="12">
        <v>2.6433529000000001E-2</v>
      </c>
      <c r="Q90" s="12">
        <v>3.2500252E-2</v>
      </c>
      <c r="R90" s="12">
        <v>3.2848609000000001E-2</v>
      </c>
      <c r="S90" s="12">
        <v>3.3280905999999999E-2</v>
      </c>
      <c r="T90" s="12">
        <v>3.3664905000000002E-2</v>
      </c>
      <c r="U90" s="12">
        <v>3.4253634999999998E-2</v>
      </c>
      <c r="V90" s="12">
        <v>3.4638591999999996E-2</v>
      </c>
      <c r="W90" s="12">
        <v>3.6621987000000002E-2</v>
      </c>
      <c r="X90" s="12">
        <v>4.7525690999999995E-2</v>
      </c>
      <c r="Y90" s="12">
        <v>4.7308316000000003E-2</v>
      </c>
      <c r="Z90" s="12">
        <v>4.7403823999999997E-2</v>
      </c>
      <c r="AA90" s="12">
        <v>5.4208803E-2</v>
      </c>
    </row>
    <row r="91" spans="1:32" s="10" customFormat="1">
      <c r="A91" s="11" t="s">
        <v>30</v>
      </c>
      <c r="B91" s="11" t="s">
        <v>15</v>
      </c>
      <c r="C91" s="12">
        <v>0</v>
      </c>
      <c r="D91" s="12">
        <v>0</v>
      </c>
      <c r="E91" s="12">
        <v>8.6322053999999988E-3</v>
      </c>
      <c r="F91" s="12">
        <v>1.0011819200000001E-2</v>
      </c>
      <c r="G91" s="12">
        <v>1.1491313999999999E-2</v>
      </c>
      <c r="H91" s="12">
        <v>1.31114092E-2</v>
      </c>
      <c r="I91" s="12">
        <v>1.9715385299999999E-2</v>
      </c>
      <c r="J91" s="12">
        <v>2.9215155999999999E-2</v>
      </c>
      <c r="K91" s="12">
        <v>66.371278154000009</v>
      </c>
      <c r="L91" s="12">
        <v>436.79917373699999</v>
      </c>
      <c r="M91" s="12">
        <v>436.799528646</v>
      </c>
      <c r="N91" s="12">
        <v>436.79983387300001</v>
      </c>
      <c r="O91" s="12">
        <v>607.35131481600001</v>
      </c>
      <c r="P91" s="12">
        <v>607.35155382899995</v>
      </c>
      <c r="Q91" s="12">
        <v>769.18722476899995</v>
      </c>
      <c r="R91" s="12">
        <v>769.187462031</v>
      </c>
      <c r="S91" s="12">
        <v>769.18777562399998</v>
      </c>
      <c r="T91" s="12">
        <v>769.18789028599997</v>
      </c>
      <c r="U91" s="12">
        <v>769.18835584800001</v>
      </c>
      <c r="V91" s="12">
        <v>769.18860235699992</v>
      </c>
      <c r="W91" s="12">
        <v>769.18889281099996</v>
      </c>
      <c r="X91" s="12">
        <v>778.37977531800004</v>
      </c>
      <c r="Y91" s="12">
        <v>778.37990545700006</v>
      </c>
      <c r="Z91" s="12">
        <v>778.38011351700004</v>
      </c>
      <c r="AA91" s="12">
        <v>778.38059587100008</v>
      </c>
      <c r="AC91" s="6"/>
      <c r="AD91" s="6"/>
      <c r="AE91" s="6"/>
      <c r="AF91" s="6"/>
    </row>
    <row r="92" spans="1:32" s="10" customFormat="1">
      <c r="A92" s="11" t="s">
        <v>30</v>
      </c>
      <c r="B92" s="11" t="s">
        <v>17</v>
      </c>
      <c r="C92" s="12">
        <v>6.4749999999999996</v>
      </c>
      <c r="D92" s="12">
        <v>13.056000000000001</v>
      </c>
      <c r="E92" s="12">
        <v>22.071000000000002</v>
      </c>
      <c r="F92" s="12">
        <v>33.045999999999999</v>
      </c>
      <c r="G92" s="12">
        <v>46.206000000000003</v>
      </c>
      <c r="H92" s="12">
        <v>61.677</v>
      </c>
      <c r="I92" s="12">
        <v>85.302999999999997</v>
      </c>
      <c r="J92" s="12">
        <v>104.66600000000001</v>
      </c>
      <c r="K92" s="12">
        <v>124.587</v>
      </c>
      <c r="L92" s="12">
        <v>148.98100000000002</v>
      </c>
      <c r="M92" s="12">
        <v>176.72399999999999</v>
      </c>
      <c r="N92" s="12">
        <v>207.33599999999998</v>
      </c>
      <c r="O92" s="12">
        <v>238.547</v>
      </c>
      <c r="P92" s="12">
        <v>270.935</v>
      </c>
      <c r="Q92" s="12">
        <v>302.02699999999999</v>
      </c>
      <c r="R92" s="12">
        <v>333.24099999999999</v>
      </c>
      <c r="S92" s="12">
        <v>355.97700000000003</v>
      </c>
      <c r="T92" s="12">
        <v>377.65600000000001</v>
      </c>
      <c r="U92" s="12">
        <v>396.46800000000002</v>
      </c>
      <c r="V92" s="12">
        <v>416.27</v>
      </c>
      <c r="W92" s="12">
        <v>435.67900000000003</v>
      </c>
      <c r="X92" s="12">
        <v>456.09899999999999</v>
      </c>
      <c r="Y92" s="12">
        <v>475.923</v>
      </c>
      <c r="Z92" s="12">
        <v>496.67399999999998</v>
      </c>
      <c r="AA92" s="12">
        <v>516.81399999999996</v>
      </c>
      <c r="AC92" s="6"/>
      <c r="AD92" s="6"/>
      <c r="AE92" s="6"/>
      <c r="AF92" s="6"/>
    </row>
    <row r="93" spans="1:32" s="10" customFormat="1">
      <c r="A93" s="35" t="s">
        <v>98</v>
      </c>
      <c r="B93" s="35"/>
      <c r="C93" s="29">
        <v>3983.4344514048612</v>
      </c>
      <c r="D93" s="29">
        <v>3983.4371730175408</v>
      </c>
      <c r="E93" s="29">
        <v>4016.4807467437709</v>
      </c>
      <c r="F93" s="29">
        <v>4019.0338880742311</v>
      </c>
      <c r="G93" s="29">
        <v>4153.1555424723701</v>
      </c>
      <c r="H93" s="29">
        <v>4461.1101194310213</v>
      </c>
      <c r="I93" s="29">
        <v>4875.408545073381</v>
      </c>
      <c r="J93" s="29">
        <v>4907.6761776569219</v>
      </c>
      <c r="K93" s="29">
        <v>5960.2601970968317</v>
      </c>
      <c r="L93" s="29">
        <v>5960.2691261244599</v>
      </c>
      <c r="M93" s="29">
        <v>5960.2694330770601</v>
      </c>
      <c r="N93" s="29">
        <v>5960.2723091139196</v>
      </c>
      <c r="O93" s="29">
        <v>5960.2760866156004</v>
      </c>
      <c r="P93" s="29">
        <v>5960.2764888968213</v>
      </c>
      <c r="Q93" s="29">
        <v>5960.2792692497615</v>
      </c>
      <c r="R93" s="29">
        <v>5960.2798316200206</v>
      </c>
      <c r="S93" s="29">
        <v>5960.2839195585211</v>
      </c>
      <c r="T93" s="29">
        <v>5840.2863906991215</v>
      </c>
      <c r="U93" s="29">
        <v>5840.290948131621</v>
      </c>
      <c r="V93" s="29">
        <v>5840.2918512841215</v>
      </c>
      <c r="W93" s="29">
        <v>5840.2965533688202</v>
      </c>
      <c r="X93" s="29">
        <v>5696.3200614839216</v>
      </c>
      <c r="Y93" s="29">
        <v>5696.3253593815216</v>
      </c>
      <c r="Z93" s="29">
        <v>5794.1014539569214</v>
      </c>
      <c r="AA93" s="29">
        <v>5794.1022823635212</v>
      </c>
      <c r="AC93" s="6"/>
      <c r="AD93" s="6"/>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C94" s="6"/>
      <c r="AD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C97" s="6"/>
      <c r="AD97" s="6"/>
      <c r="AE97" s="6"/>
      <c r="AF97" s="6"/>
    </row>
    <row r="98" spans="1:32" s="10" customFormat="1">
      <c r="A98" s="11" t="s">
        <v>18</v>
      </c>
      <c r="B98" s="11" t="s">
        <v>105</v>
      </c>
      <c r="C98" s="12">
        <v>1004.6298764055325</v>
      </c>
      <c r="D98" s="12">
        <v>1004.6535765048326</v>
      </c>
      <c r="E98" s="12">
        <v>1733.3833852618325</v>
      </c>
      <c r="F98" s="12">
        <v>1820.6587061775324</v>
      </c>
      <c r="G98" s="12">
        <v>2121.3510248087323</v>
      </c>
      <c r="H98" s="12">
        <v>3331.8051984451322</v>
      </c>
      <c r="I98" s="12">
        <v>3598.2112725929328</v>
      </c>
      <c r="J98" s="12">
        <v>4316.0081111751324</v>
      </c>
      <c r="K98" s="12">
        <v>5015.6175876546322</v>
      </c>
      <c r="L98" s="12">
        <v>7150.5641211606326</v>
      </c>
      <c r="M98" s="12">
        <v>7403.4698734659278</v>
      </c>
      <c r="N98" s="12">
        <v>7860.3923753794261</v>
      </c>
      <c r="O98" s="12">
        <v>9642.1882831599269</v>
      </c>
      <c r="P98" s="12">
        <v>9592.1922614849263</v>
      </c>
      <c r="Q98" s="12">
        <v>10774.735608752926</v>
      </c>
      <c r="R98" s="12">
        <v>10774.739161671927</v>
      </c>
      <c r="S98" s="12">
        <v>12549.719033274925</v>
      </c>
      <c r="T98" s="12">
        <v>12956.094957327925</v>
      </c>
      <c r="U98" s="12">
        <v>17945.526317530926</v>
      </c>
      <c r="V98" s="12">
        <v>20050.233153977922</v>
      </c>
      <c r="W98" s="12">
        <v>20556.984626577003</v>
      </c>
      <c r="X98" s="12">
        <v>22253.696666069998</v>
      </c>
      <c r="Y98" s="12">
        <v>21514.977354487997</v>
      </c>
      <c r="Z98" s="12">
        <v>20987.500146301001</v>
      </c>
      <c r="AA98" s="12">
        <v>20748.259768535001</v>
      </c>
      <c r="AC98" s="6"/>
      <c r="AD98" s="6"/>
      <c r="AE98" s="6"/>
      <c r="AF98" s="6"/>
    </row>
    <row r="99" spans="1:32" collapsed="1">
      <c r="A99" s="11" t="s">
        <v>18</v>
      </c>
      <c r="B99" s="11" t="s">
        <v>14</v>
      </c>
      <c r="C99" s="12">
        <v>1310</v>
      </c>
      <c r="D99" s="12">
        <v>1310</v>
      </c>
      <c r="E99" s="12">
        <v>2032.6699898993002</v>
      </c>
      <c r="F99" s="12">
        <v>2032.6903790518002</v>
      </c>
      <c r="G99" s="12">
        <v>4095.6721521354002</v>
      </c>
      <c r="H99" s="12">
        <v>4095.7159892015998</v>
      </c>
      <c r="I99" s="12">
        <v>4095.7232844393002</v>
      </c>
      <c r="J99" s="12">
        <v>4095.7341759318001</v>
      </c>
      <c r="K99" s="12">
        <v>4162.0764271340004</v>
      </c>
      <c r="L99" s="12">
        <v>4532.5050806125</v>
      </c>
      <c r="M99" s="12">
        <v>4532.5061877959997</v>
      </c>
      <c r="N99" s="12">
        <v>4532.5071398248001</v>
      </c>
      <c r="O99" s="12">
        <v>4703.1088580981996</v>
      </c>
      <c r="P99" s="12">
        <v>4703.1104609527001</v>
      </c>
      <c r="Q99" s="12">
        <v>5923.9882664586003</v>
      </c>
      <c r="R99" s="12">
        <v>5923.988885602299</v>
      </c>
      <c r="S99" s="12">
        <v>6517.2327217659995</v>
      </c>
      <c r="T99" s="12">
        <v>6517.2341967169996</v>
      </c>
      <c r="U99" s="12">
        <v>6517.2522055068002</v>
      </c>
      <c r="V99" s="12">
        <v>6517.2537031415004</v>
      </c>
      <c r="W99" s="12">
        <v>6517.2556131519996</v>
      </c>
      <c r="X99" s="12">
        <v>6637.6869511068007</v>
      </c>
      <c r="Y99" s="12">
        <v>6637.6878504489996</v>
      </c>
      <c r="Z99" s="12">
        <v>7011.710927399</v>
      </c>
      <c r="AA99" s="12">
        <v>7011.7122818204989</v>
      </c>
    </row>
    <row r="100" spans="1:32">
      <c r="A100" s="11" t="s">
        <v>18</v>
      </c>
      <c r="B100" s="11" t="s">
        <v>25</v>
      </c>
      <c r="C100" s="12">
        <v>318.73900000000003</v>
      </c>
      <c r="D100" s="12">
        <v>623.03</v>
      </c>
      <c r="E100" s="12">
        <v>1035.4460000000001</v>
      </c>
      <c r="F100" s="12">
        <v>1538.9269999999999</v>
      </c>
      <c r="G100" s="12">
        <v>2142.8110000000001</v>
      </c>
      <c r="H100" s="12">
        <v>2807.6329999999998</v>
      </c>
      <c r="I100" s="12">
        <v>3819.3380000000002</v>
      </c>
      <c r="J100" s="12">
        <v>4674.3180000000002</v>
      </c>
      <c r="K100" s="12">
        <v>5519.2339999999995</v>
      </c>
      <c r="L100" s="12">
        <v>6499.2960000000003</v>
      </c>
      <c r="M100" s="12">
        <v>7698.6090000000013</v>
      </c>
      <c r="N100" s="12">
        <v>9010.3219999999983</v>
      </c>
      <c r="O100" s="12">
        <v>10339.413</v>
      </c>
      <c r="P100" s="12">
        <v>11714.808999999999</v>
      </c>
      <c r="Q100" s="12">
        <v>13054.429999999998</v>
      </c>
      <c r="R100" s="12">
        <v>14363.338999999998</v>
      </c>
      <c r="S100" s="12">
        <v>15318.455000000002</v>
      </c>
      <c r="T100" s="12">
        <v>16214.658000000001</v>
      </c>
      <c r="U100" s="12">
        <v>16979.074999999997</v>
      </c>
      <c r="V100" s="12">
        <v>17751.389000000003</v>
      </c>
      <c r="W100" s="12">
        <v>18512.155999999999</v>
      </c>
      <c r="X100" s="12">
        <v>19307.582999999995</v>
      </c>
      <c r="Y100" s="12">
        <v>20087.465999999997</v>
      </c>
      <c r="Z100" s="12">
        <v>20907.657999999999</v>
      </c>
      <c r="AA100" s="12">
        <v>21712.696999999996</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50.013682672599998</v>
      </c>
      <c r="D103" s="12">
        <v>50.033211670500002</v>
      </c>
      <c r="E103" s="12">
        <v>778.75535638600002</v>
      </c>
      <c r="F103" s="12">
        <v>778.75715970689998</v>
      </c>
      <c r="G103" s="12">
        <v>1079.4444736807</v>
      </c>
      <c r="H103" s="12">
        <v>1479.4439350804998</v>
      </c>
      <c r="I103" s="12">
        <v>1554.4444834894</v>
      </c>
      <c r="J103" s="12">
        <v>1554.4506368148002</v>
      </c>
      <c r="K103" s="12">
        <v>1804.4628578050001</v>
      </c>
      <c r="L103" s="12">
        <v>2755.0052153640004</v>
      </c>
      <c r="M103" s="12">
        <v>2755.006902133</v>
      </c>
      <c r="N103" s="12">
        <v>2755.0072289949999</v>
      </c>
      <c r="O103" s="12">
        <v>3401.5353778049998</v>
      </c>
      <c r="P103" s="12">
        <v>3351.5369796370001</v>
      </c>
      <c r="Q103" s="12">
        <v>3644.1346049499998</v>
      </c>
      <c r="R103" s="12">
        <v>3644.1361676680003</v>
      </c>
      <c r="S103" s="12">
        <v>4352.5830831879994</v>
      </c>
      <c r="T103" s="12">
        <v>4352.5855327620002</v>
      </c>
      <c r="U103" s="12">
        <v>5892.2133599500003</v>
      </c>
      <c r="V103" s="12">
        <v>5892.2162474349998</v>
      </c>
      <c r="W103" s="12">
        <v>5892.2240817000011</v>
      </c>
      <c r="X103" s="12">
        <v>6392.2256080790003</v>
      </c>
      <c r="Y103" s="12">
        <v>5663.5105112179999</v>
      </c>
      <c r="Z103" s="12">
        <v>5413.5304849770009</v>
      </c>
      <c r="AA103" s="12">
        <v>5112.846668862001</v>
      </c>
    </row>
    <row r="104" spans="1:32">
      <c r="A104" s="11" t="s">
        <v>26</v>
      </c>
      <c r="B104" s="11" t="s">
        <v>14</v>
      </c>
      <c r="C104" s="12">
        <v>840</v>
      </c>
      <c r="D104" s="12">
        <v>840</v>
      </c>
      <c r="E104" s="12">
        <v>1312.6408946762001</v>
      </c>
      <c r="F104" s="12">
        <v>1312.6411933876</v>
      </c>
      <c r="G104" s="12">
        <v>3375.6204494495</v>
      </c>
      <c r="H104" s="12">
        <v>3375.6212291749998</v>
      </c>
      <c r="I104" s="12">
        <v>3375.6214603670001</v>
      </c>
      <c r="J104" s="12">
        <v>3375.6218847969999</v>
      </c>
      <c r="K104" s="12">
        <v>3375.6219672584002</v>
      </c>
      <c r="L104" s="12">
        <v>3375.6223164882999</v>
      </c>
      <c r="M104" s="12">
        <v>3375.6226543829998</v>
      </c>
      <c r="N104" s="12">
        <v>3375.6228376670001</v>
      </c>
      <c r="O104" s="12">
        <v>3375.6239349749999</v>
      </c>
      <c r="P104" s="12">
        <v>3375.6244821559999</v>
      </c>
      <c r="Q104" s="12">
        <v>3375.6464991349999</v>
      </c>
      <c r="R104" s="12">
        <v>3375.6466132969999</v>
      </c>
      <c r="S104" s="12">
        <v>3375.646831307</v>
      </c>
      <c r="T104" s="12">
        <v>3375.6470838380001</v>
      </c>
      <c r="U104" s="12">
        <v>3375.6491548409999</v>
      </c>
      <c r="V104" s="12">
        <v>3375.649496559</v>
      </c>
      <c r="W104" s="12">
        <v>3375.6498121459999</v>
      </c>
      <c r="X104" s="12">
        <v>3375.663632924</v>
      </c>
      <c r="Y104" s="12">
        <v>3375.6637939319999</v>
      </c>
      <c r="Z104" s="12">
        <v>3375.6644976990001</v>
      </c>
      <c r="AA104" s="12">
        <v>3375.6646284439998</v>
      </c>
    </row>
    <row r="105" spans="1:32">
      <c r="A105" s="11" t="s">
        <v>26</v>
      </c>
      <c r="B105" s="11" t="s">
        <v>25</v>
      </c>
      <c r="C105" s="12">
        <v>97.195000000000007</v>
      </c>
      <c r="D105" s="12">
        <v>193.89099999999999</v>
      </c>
      <c r="E105" s="12">
        <v>321.46699999999998</v>
      </c>
      <c r="F105" s="12">
        <v>477.30799999999999</v>
      </c>
      <c r="G105" s="12">
        <v>663.93899999999996</v>
      </c>
      <c r="H105" s="12">
        <v>884.26199999999994</v>
      </c>
      <c r="I105" s="12">
        <v>1223.617</v>
      </c>
      <c r="J105" s="12">
        <v>1508.422</v>
      </c>
      <c r="K105" s="12">
        <v>1818.1519999999998</v>
      </c>
      <c r="L105" s="12">
        <v>2178.9300000000003</v>
      </c>
      <c r="M105" s="12">
        <v>2618.4380000000001</v>
      </c>
      <c r="N105" s="12">
        <v>3090.1669999999999</v>
      </c>
      <c r="O105" s="12">
        <v>3561.6970000000001</v>
      </c>
      <c r="P105" s="12">
        <v>4049.33</v>
      </c>
      <c r="Q105" s="12">
        <v>4508.4809999999989</v>
      </c>
      <c r="R105" s="12">
        <v>4960.7149999999992</v>
      </c>
      <c r="S105" s="12">
        <v>5286.6989999999996</v>
      </c>
      <c r="T105" s="12">
        <v>5588.1229999999996</v>
      </c>
      <c r="U105" s="12">
        <v>5842.6639999999998</v>
      </c>
      <c r="V105" s="12">
        <v>6109.5780000000004</v>
      </c>
      <c r="W105" s="12">
        <v>6370.5649999999987</v>
      </c>
      <c r="X105" s="12">
        <v>6645.585</v>
      </c>
      <c r="Y105" s="12">
        <v>6914.04</v>
      </c>
      <c r="Z105" s="12">
        <v>7197.4129999999996</v>
      </c>
      <c r="AA105" s="12">
        <v>7473.8759999999993</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100.00340303590001</v>
      </c>
      <c r="D108" s="12">
        <v>100.0044047066</v>
      </c>
      <c r="E108" s="12">
        <v>100.00964501199999</v>
      </c>
      <c r="F108" s="12">
        <v>100.014385761</v>
      </c>
      <c r="G108" s="12">
        <v>100.0149375956</v>
      </c>
      <c r="H108" s="12">
        <v>910.46960999999999</v>
      </c>
      <c r="I108" s="12">
        <v>910.46974999999998</v>
      </c>
      <c r="J108" s="12">
        <v>1491.5131200000001</v>
      </c>
      <c r="K108" s="12">
        <v>1686.0304699999999</v>
      </c>
      <c r="L108" s="12">
        <v>2086.4601499999999</v>
      </c>
      <c r="M108" s="12">
        <v>2394.69346</v>
      </c>
      <c r="N108" s="12">
        <v>2876.6152400000001</v>
      </c>
      <c r="O108" s="12">
        <v>3062.3400499999998</v>
      </c>
      <c r="P108" s="12">
        <v>3062.3406199999999</v>
      </c>
      <c r="Q108" s="12">
        <v>3062.3416999999999</v>
      </c>
      <c r="R108" s="12">
        <v>3062.3422700000001</v>
      </c>
      <c r="S108" s="12">
        <v>3864.9966499999996</v>
      </c>
      <c r="T108" s="12">
        <v>3864.9970199999998</v>
      </c>
      <c r="U108" s="12">
        <v>6404.8538399999998</v>
      </c>
      <c r="V108" s="12">
        <v>8509.5559499999999</v>
      </c>
      <c r="W108" s="12">
        <v>8803.0370299999995</v>
      </c>
      <c r="X108" s="12">
        <v>8803.03658</v>
      </c>
      <c r="Y108" s="12">
        <v>8803.0316999999995</v>
      </c>
      <c r="Z108" s="12">
        <v>8803.02844</v>
      </c>
      <c r="AA108" s="12">
        <v>8803.0275600000004</v>
      </c>
    </row>
    <row r="109" spans="1:32">
      <c r="A109" s="11" t="s">
        <v>27</v>
      </c>
      <c r="B109" s="11" t="s">
        <v>14</v>
      </c>
      <c r="C109" s="12">
        <v>470</v>
      </c>
      <c r="D109" s="12">
        <v>470</v>
      </c>
      <c r="E109" s="12">
        <v>720.01063162560001</v>
      </c>
      <c r="F109" s="12">
        <v>720.01419670400003</v>
      </c>
      <c r="G109" s="12">
        <v>720.01429884439995</v>
      </c>
      <c r="H109" s="12">
        <v>720.05558628300003</v>
      </c>
      <c r="I109" s="12">
        <v>720.05563088400004</v>
      </c>
      <c r="J109" s="12">
        <v>720.05566659500005</v>
      </c>
      <c r="K109" s="12">
        <v>720.05568469699995</v>
      </c>
      <c r="L109" s="12">
        <v>720.055732713</v>
      </c>
      <c r="M109" s="12">
        <v>720.05582906200004</v>
      </c>
      <c r="N109" s="12">
        <v>720.05600016699998</v>
      </c>
      <c r="O109" s="12">
        <v>720.10135056800004</v>
      </c>
      <c r="P109" s="12">
        <v>720.10152169000003</v>
      </c>
      <c r="Q109" s="12">
        <v>1779.1082106599999</v>
      </c>
      <c r="R109" s="12">
        <v>1779.108276763</v>
      </c>
      <c r="S109" s="12">
        <v>2372.3511226769997</v>
      </c>
      <c r="T109" s="12">
        <v>2372.3512640119998</v>
      </c>
      <c r="U109" s="12">
        <v>2372.3513420179997</v>
      </c>
      <c r="V109" s="12">
        <v>2372.351691376</v>
      </c>
      <c r="W109" s="12">
        <v>2372.3519387060001</v>
      </c>
      <c r="X109" s="12">
        <v>2372.3519731200004</v>
      </c>
      <c r="Y109" s="12">
        <v>2372.3521003579999</v>
      </c>
      <c r="Z109" s="12">
        <v>2746.373838473</v>
      </c>
      <c r="AA109" s="12">
        <v>2746.3738669619997</v>
      </c>
    </row>
    <row r="110" spans="1:32">
      <c r="A110" s="11" t="s">
        <v>27</v>
      </c>
      <c r="B110" s="11" t="s">
        <v>25</v>
      </c>
      <c r="C110" s="12">
        <v>70.646999999999991</v>
      </c>
      <c r="D110" s="12">
        <v>151.97900000000001</v>
      </c>
      <c r="E110" s="12">
        <v>266.90500000000003</v>
      </c>
      <c r="F110" s="12">
        <v>406.553</v>
      </c>
      <c r="G110" s="12">
        <v>573.36900000000003</v>
      </c>
      <c r="H110" s="12">
        <v>775.00300000000004</v>
      </c>
      <c r="I110" s="12">
        <v>1088.951</v>
      </c>
      <c r="J110" s="12">
        <v>1359.68</v>
      </c>
      <c r="K110" s="12">
        <v>1609.1119999999999</v>
      </c>
      <c r="L110" s="12">
        <v>1901.087</v>
      </c>
      <c r="M110" s="12">
        <v>2255.9299999999998</v>
      </c>
      <c r="N110" s="12">
        <v>2641.2240000000002</v>
      </c>
      <c r="O110" s="12">
        <v>3035.7330000000002</v>
      </c>
      <c r="P110" s="12">
        <v>3438.9459999999999</v>
      </c>
      <c r="Q110" s="12">
        <v>3828.058</v>
      </c>
      <c r="R110" s="12">
        <v>4218.174</v>
      </c>
      <c r="S110" s="12">
        <v>4496.1480000000001</v>
      </c>
      <c r="T110" s="12">
        <v>4751.3150000000005</v>
      </c>
      <c r="U110" s="12">
        <v>4961.5959999999995</v>
      </c>
      <c r="V110" s="12">
        <v>5182.0519999999997</v>
      </c>
      <c r="W110" s="12">
        <v>5399.3809999999994</v>
      </c>
      <c r="X110" s="12">
        <v>5623.0119999999997</v>
      </c>
      <c r="Y110" s="12">
        <v>5842.4289999999992</v>
      </c>
      <c r="Z110" s="12">
        <v>6071.3899999999994</v>
      </c>
      <c r="AA110" s="12">
        <v>6296.348</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375.335529807206</v>
      </c>
      <c r="D113" s="12">
        <v>375.33788452290599</v>
      </c>
      <c r="E113" s="12">
        <v>375.338003720806</v>
      </c>
      <c r="F113" s="12">
        <v>462.60379109770599</v>
      </c>
      <c r="G113" s="12">
        <v>462.60395204370599</v>
      </c>
      <c r="H113" s="12">
        <v>462.60396358170601</v>
      </c>
      <c r="I113" s="12">
        <v>654.00580992370601</v>
      </c>
      <c r="J113" s="12">
        <v>820.73222992370597</v>
      </c>
      <c r="K113" s="12">
        <v>1070.7325099237059</v>
      </c>
      <c r="L113" s="12">
        <v>1224.7781499237062</v>
      </c>
      <c r="M113" s="12">
        <v>1169.4484200000002</v>
      </c>
      <c r="N113" s="12">
        <v>1169.4485100000002</v>
      </c>
      <c r="O113" s="12">
        <v>1762.9077399999999</v>
      </c>
      <c r="P113" s="12">
        <v>1762.9082999999998</v>
      </c>
      <c r="Q113" s="12">
        <v>2147.8501699999997</v>
      </c>
      <c r="R113" s="12">
        <v>2147.8506699999998</v>
      </c>
      <c r="S113" s="12">
        <v>2403.6408499999998</v>
      </c>
      <c r="T113" s="12">
        <v>2411.0742099999998</v>
      </c>
      <c r="U113" s="12">
        <v>2586.8368150000001</v>
      </c>
      <c r="V113" s="12">
        <v>2586.837505</v>
      </c>
      <c r="W113" s="12">
        <v>2799.1285800000001</v>
      </c>
      <c r="X113" s="12">
        <v>3482.136935</v>
      </c>
      <c r="Y113" s="12">
        <v>3482.1375400000002</v>
      </c>
      <c r="Z113" s="12">
        <v>3204.6448433800001</v>
      </c>
      <c r="AA113" s="12">
        <v>3266.0844058000002</v>
      </c>
    </row>
    <row r="114" spans="1:27">
      <c r="A114" s="11" t="s">
        <v>28</v>
      </c>
      <c r="B114" s="11" t="s">
        <v>14</v>
      </c>
      <c r="C114" s="12">
        <v>0</v>
      </c>
      <c r="D114" s="12">
        <v>0</v>
      </c>
      <c r="E114" s="12">
        <v>5.5903313999999997E-3</v>
      </c>
      <c r="F114" s="12">
        <v>1.9923899500000002E-2</v>
      </c>
      <c r="G114" s="12">
        <v>1.9986474400000002E-2</v>
      </c>
      <c r="H114" s="12">
        <v>2.0042062999999999E-2</v>
      </c>
      <c r="I114" s="12">
        <v>2.01326215E-2</v>
      </c>
      <c r="J114" s="12">
        <v>2.0184091000000001E-2</v>
      </c>
      <c r="K114" s="12">
        <v>2.02076276E-2</v>
      </c>
      <c r="L114" s="12">
        <v>2.0263469700000002E-2</v>
      </c>
      <c r="M114" s="12">
        <v>2.0344711500000001E-2</v>
      </c>
      <c r="N114" s="12">
        <v>2.0456896000000002E-2</v>
      </c>
      <c r="O114" s="12">
        <v>2.2942081500000003E-2</v>
      </c>
      <c r="P114" s="12">
        <v>2.3411476000000001E-2</v>
      </c>
      <c r="Q114" s="12">
        <v>3.5014308000000001E-2</v>
      </c>
      <c r="R114" s="12">
        <v>3.5121449999999999E-2</v>
      </c>
      <c r="S114" s="12">
        <v>3.5276415999999998E-2</v>
      </c>
      <c r="T114" s="12">
        <v>3.5448981000000004E-2</v>
      </c>
      <c r="U114" s="12">
        <v>4.9317549000000002E-2</v>
      </c>
      <c r="V114" s="12">
        <v>4.9547416999999996E-2</v>
      </c>
      <c r="W114" s="12">
        <v>4.9884669E-2</v>
      </c>
      <c r="X114" s="12">
        <v>111.27419067</v>
      </c>
      <c r="Y114" s="12">
        <v>111.27450114</v>
      </c>
      <c r="Z114" s="12">
        <v>111.27478209</v>
      </c>
      <c r="AA114" s="12">
        <v>111.27536563700001</v>
      </c>
    </row>
    <row r="115" spans="1:27">
      <c r="A115" s="11" t="s">
        <v>28</v>
      </c>
      <c r="B115" s="11" t="s">
        <v>25</v>
      </c>
      <c r="C115" s="12">
        <v>55.805</v>
      </c>
      <c r="D115" s="12">
        <v>137.178</v>
      </c>
      <c r="E115" s="12">
        <v>254.75700000000001</v>
      </c>
      <c r="F115" s="12">
        <v>407.74700000000001</v>
      </c>
      <c r="G115" s="12">
        <v>597.26199999999994</v>
      </c>
      <c r="H115" s="12">
        <v>772.55799999999999</v>
      </c>
      <c r="I115" s="12">
        <v>1024.9490000000001</v>
      </c>
      <c r="J115" s="12">
        <v>1224.2380000000001</v>
      </c>
      <c r="K115" s="12">
        <v>1402.1170000000002</v>
      </c>
      <c r="L115" s="12">
        <v>1599.3140000000001</v>
      </c>
      <c r="M115" s="12">
        <v>1857.4580000000001</v>
      </c>
      <c r="N115" s="12">
        <v>2156.299</v>
      </c>
      <c r="O115" s="12">
        <v>2463.277</v>
      </c>
      <c r="P115" s="12">
        <v>2788.2559999999999</v>
      </c>
      <c r="Q115" s="12">
        <v>3128.846</v>
      </c>
      <c r="R115" s="12">
        <v>3444.2729999999997</v>
      </c>
      <c r="S115" s="12">
        <v>3686.8870000000002</v>
      </c>
      <c r="T115" s="12">
        <v>3923.2710000000002</v>
      </c>
      <c r="U115" s="12">
        <v>4132.5320000000002</v>
      </c>
      <c r="V115" s="12">
        <v>4321.3469999999998</v>
      </c>
      <c r="W115" s="12">
        <v>4507.8860000000004</v>
      </c>
      <c r="X115" s="12">
        <v>4703.2659999999996</v>
      </c>
      <c r="Y115" s="12">
        <v>4895.7039999999997</v>
      </c>
      <c r="Z115" s="12">
        <v>5098.692</v>
      </c>
      <c r="AA115" s="12">
        <v>5298.9319999999998</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479.27447050212652</v>
      </c>
      <c r="D118" s="12">
        <v>479.27479988252651</v>
      </c>
      <c r="E118" s="12">
        <v>479.27632466562653</v>
      </c>
      <c r="F118" s="12">
        <v>479.27851561372654</v>
      </c>
      <c r="G118" s="12">
        <v>479.2817852329265</v>
      </c>
      <c r="H118" s="12">
        <v>479.28179759112652</v>
      </c>
      <c r="I118" s="12">
        <v>479.28360132692649</v>
      </c>
      <c r="J118" s="12">
        <v>449.3011573589265</v>
      </c>
      <c r="K118" s="12">
        <v>454.37240630592652</v>
      </c>
      <c r="L118" s="12">
        <v>1084.2950389479265</v>
      </c>
      <c r="M118" s="12">
        <v>1084.2953369469265</v>
      </c>
      <c r="N118" s="12">
        <v>1059.2955238489265</v>
      </c>
      <c r="O118" s="12">
        <v>1415.3790028809267</v>
      </c>
      <c r="P118" s="12">
        <v>1415.3799283189264</v>
      </c>
      <c r="Q118" s="12">
        <v>1920.3766335509265</v>
      </c>
      <c r="R118" s="12">
        <v>1920.3772053949265</v>
      </c>
      <c r="S118" s="12">
        <v>1928.4651691809265</v>
      </c>
      <c r="T118" s="12">
        <v>2327.4045296609265</v>
      </c>
      <c r="U118" s="12">
        <v>3061.5880489459264</v>
      </c>
      <c r="V118" s="12">
        <v>3061.5888129509267</v>
      </c>
      <c r="W118" s="12">
        <v>3062.5583128899998</v>
      </c>
      <c r="X118" s="12">
        <v>3576.2500173000003</v>
      </c>
      <c r="Y118" s="12">
        <v>3566.2502949539999</v>
      </c>
      <c r="Z118" s="12">
        <v>3566.2489741200002</v>
      </c>
      <c r="AA118" s="12">
        <v>3566.2469250699996</v>
      </c>
    </row>
    <row r="119" spans="1:27">
      <c r="A119" s="11" t="s">
        <v>29</v>
      </c>
      <c r="B119" s="11" t="s">
        <v>14</v>
      </c>
      <c r="C119" s="12">
        <v>0</v>
      </c>
      <c r="D119" s="12">
        <v>0</v>
      </c>
      <c r="E119" s="12">
        <v>4.2410607000000003E-3</v>
      </c>
      <c r="F119" s="12">
        <v>5.0532414999999997E-3</v>
      </c>
      <c r="G119" s="12">
        <v>5.9260531000000002E-3</v>
      </c>
      <c r="H119" s="12">
        <v>6.0202713999999999E-3</v>
      </c>
      <c r="I119" s="12">
        <v>6.3451814999999998E-3</v>
      </c>
      <c r="J119" s="12">
        <v>7.2252927999999998E-3</v>
      </c>
      <c r="K119" s="12">
        <v>7.2893969999999995E-3</v>
      </c>
      <c r="L119" s="12">
        <v>7.5942045E-3</v>
      </c>
      <c r="M119" s="12">
        <v>7.8309935000000011E-3</v>
      </c>
      <c r="N119" s="12">
        <v>8.0112218000000009E-3</v>
      </c>
      <c r="O119" s="12">
        <v>9.3156577000000004E-3</v>
      </c>
      <c r="P119" s="12">
        <v>9.4918017E-3</v>
      </c>
      <c r="Q119" s="12">
        <v>1.1317586599999999E-2</v>
      </c>
      <c r="R119" s="12">
        <v>1.14120613E-2</v>
      </c>
      <c r="S119" s="12">
        <v>1.1715742000000001E-2</v>
      </c>
      <c r="T119" s="12">
        <v>1.2509599999999999E-2</v>
      </c>
      <c r="U119" s="12">
        <v>1.4035250799999999E-2</v>
      </c>
      <c r="V119" s="12">
        <v>1.4365432500000001E-2</v>
      </c>
      <c r="W119" s="12">
        <v>1.5084820000000001E-2</v>
      </c>
      <c r="X119" s="12">
        <v>1.7379074800000002E-2</v>
      </c>
      <c r="Y119" s="12">
        <v>1.7549562000000001E-2</v>
      </c>
      <c r="Z119" s="12">
        <v>1.7695620000000002E-2</v>
      </c>
      <c r="AA119" s="12">
        <v>1.7824906500000001E-2</v>
      </c>
    </row>
    <row r="120" spans="1:27">
      <c r="A120" s="11" t="s">
        <v>29</v>
      </c>
      <c r="B120" s="11" t="s">
        <v>25</v>
      </c>
      <c r="C120" s="12">
        <v>88.617000000000004</v>
      </c>
      <c r="D120" s="12">
        <v>126.92599999999999</v>
      </c>
      <c r="E120" s="12">
        <v>170.24600000000001</v>
      </c>
      <c r="F120" s="12">
        <v>214.273</v>
      </c>
      <c r="G120" s="12">
        <v>262.03500000000003</v>
      </c>
      <c r="H120" s="12">
        <v>314.13299999999998</v>
      </c>
      <c r="I120" s="12">
        <v>396.51799999999997</v>
      </c>
      <c r="J120" s="12">
        <v>477.31200000000001</v>
      </c>
      <c r="K120" s="12">
        <v>565.26600000000008</v>
      </c>
      <c r="L120" s="12">
        <v>670.98399999999992</v>
      </c>
      <c r="M120" s="12">
        <v>790.05899999999997</v>
      </c>
      <c r="N120" s="12">
        <v>915.29600000000005</v>
      </c>
      <c r="O120" s="12">
        <v>1040.1590000000001</v>
      </c>
      <c r="P120" s="12">
        <v>1167.3420000000001</v>
      </c>
      <c r="Q120" s="12">
        <v>1287.018</v>
      </c>
      <c r="R120" s="12">
        <v>1406.9359999999999</v>
      </c>
      <c r="S120" s="12">
        <v>1492.7440000000001</v>
      </c>
      <c r="T120" s="12">
        <v>1574.2930000000001</v>
      </c>
      <c r="U120" s="12">
        <v>1645.8149999999998</v>
      </c>
      <c r="V120" s="12">
        <v>1722.1420000000001</v>
      </c>
      <c r="W120" s="12">
        <v>1798.645</v>
      </c>
      <c r="X120" s="12">
        <v>1879.6210000000001</v>
      </c>
      <c r="Y120" s="12">
        <v>1959.37</v>
      </c>
      <c r="Z120" s="12">
        <v>2043.489</v>
      </c>
      <c r="AA120" s="12">
        <v>2126.7269999999999</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2.7903876999999999E-3</v>
      </c>
      <c r="D123" s="12">
        <v>3.2757222999999997E-3</v>
      </c>
      <c r="E123" s="12">
        <v>4.0554774000000002E-3</v>
      </c>
      <c r="F123" s="12">
        <v>4.8539982000000001E-3</v>
      </c>
      <c r="G123" s="12">
        <v>5.8762557999999998E-3</v>
      </c>
      <c r="H123" s="12">
        <v>5.8921918E-3</v>
      </c>
      <c r="I123" s="12">
        <v>7.6278528999999999E-3</v>
      </c>
      <c r="J123" s="12">
        <v>1.0967077700000001E-2</v>
      </c>
      <c r="K123" s="12">
        <v>1.9343619999999999E-2</v>
      </c>
      <c r="L123" s="12">
        <v>2.5566925000000001E-2</v>
      </c>
      <c r="M123" s="12">
        <v>2.5754386000000001E-2</v>
      </c>
      <c r="N123" s="12">
        <v>2.5872535500000002E-2</v>
      </c>
      <c r="O123" s="12">
        <v>2.6112474E-2</v>
      </c>
      <c r="P123" s="12">
        <v>2.6433529000000001E-2</v>
      </c>
      <c r="Q123" s="12">
        <v>3.2500252E-2</v>
      </c>
      <c r="R123" s="12">
        <v>3.2848609000000001E-2</v>
      </c>
      <c r="S123" s="12">
        <v>3.3280905999999999E-2</v>
      </c>
      <c r="T123" s="12">
        <v>3.3664905000000002E-2</v>
      </c>
      <c r="U123" s="12">
        <v>3.4253634999999998E-2</v>
      </c>
      <c r="V123" s="12">
        <v>3.4638591999999996E-2</v>
      </c>
      <c r="W123" s="12">
        <v>3.6621987000000002E-2</v>
      </c>
      <c r="X123" s="12">
        <v>4.7525690999999995E-2</v>
      </c>
      <c r="Y123" s="12">
        <v>4.7308316000000003E-2</v>
      </c>
      <c r="Z123" s="12">
        <v>4.7403823999999997E-2</v>
      </c>
      <c r="AA123" s="12">
        <v>5.4208803E-2</v>
      </c>
    </row>
    <row r="124" spans="1:27">
      <c r="A124" s="11" t="s">
        <v>30</v>
      </c>
      <c r="B124" s="11" t="s">
        <v>14</v>
      </c>
      <c r="C124" s="12">
        <v>0</v>
      </c>
      <c r="D124" s="12">
        <v>0</v>
      </c>
      <c r="E124" s="12">
        <v>8.6322053999999988E-3</v>
      </c>
      <c r="F124" s="12">
        <v>1.0011819200000001E-2</v>
      </c>
      <c r="G124" s="12">
        <v>1.1491313999999999E-2</v>
      </c>
      <c r="H124" s="12">
        <v>1.31114092E-2</v>
      </c>
      <c r="I124" s="12">
        <v>1.9715385299999999E-2</v>
      </c>
      <c r="J124" s="12">
        <v>2.9215155999999999E-2</v>
      </c>
      <c r="K124" s="12">
        <v>66.371278154000009</v>
      </c>
      <c r="L124" s="12">
        <v>436.79917373699999</v>
      </c>
      <c r="M124" s="12">
        <v>436.799528646</v>
      </c>
      <c r="N124" s="12">
        <v>436.79983387300001</v>
      </c>
      <c r="O124" s="12">
        <v>607.35131481600001</v>
      </c>
      <c r="P124" s="12">
        <v>607.35155382899995</v>
      </c>
      <c r="Q124" s="12">
        <v>769.18722476899995</v>
      </c>
      <c r="R124" s="12">
        <v>769.187462031</v>
      </c>
      <c r="S124" s="12">
        <v>769.18777562399998</v>
      </c>
      <c r="T124" s="12">
        <v>769.18789028599997</v>
      </c>
      <c r="U124" s="12">
        <v>769.18835584800001</v>
      </c>
      <c r="V124" s="12">
        <v>769.18860235699992</v>
      </c>
      <c r="W124" s="12">
        <v>769.18889281099996</v>
      </c>
      <c r="X124" s="12">
        <v>778.37977531800004</v>
      </c>
      <c r="Y124" s="12">
        <v>778.37990545700006</v>
      </c>
      <c r="Z124" s="12">
        <v>778.38011351700004</v>
      </c>
      <c r="AA124" s="12">
        <v>778.38059587100008</v>
      </c>
    </row>
    <row r="125" spans="1:27">
      <c r="A125" s="11" t="s">
        <v>30</v>
      </c>
      <c r="B125" s="11" t="s">
        <v>25</v>
      </c>
      <c r="C125" s="12">
        <v>6.4749999999999996</v>
      </c>
      <c r="D125" s="12">
        <v>13.056000000000001</v>
      </c>
      <c r="E125" s="12">
        <v>22.071000000000002</v>
      </c>
      <c r="F125" s="12">
        <v>33.045999999999999</v>
      </c>
      <c r="G125" s="12">
        <v>46.206000000000003</v>
      </c>
      <c r="H125" s="12">
        <v>61.677</v>
      </c>
      <c r="I125" s="12">
        <v>85.302999999999997</v>
      </c>
      <c r="J125" s="12">
        <v>104.66600000000001</v>
      </c>
      <c r="K125" s="12">
        <v>124.587</v>
      </c>
      <c r="L125" s="12">
        <v>148.98100000000002</v>
      </c>
      <c r="M125" s="12">
        <v>176.72399999999999</v>
      </c>
      <c r="N125" s="12">
        <v>207.33599999999998</v>
      </c>
      <c r="O125" s="12">
        <v>238.547</v>
      </c>
      <c r="P125" s="12">
        <v>270.935</v>
      </c>
      <c r="Q125" s="12">
        <v>302.02699999999999</v>
      </c>
      <c r="R125" s="12">
        <v>333.24099999999999</v>
      </c>
      <c r="S125" s="12">
        <v>355.97700000000003</v>
      </c>
      <c r="T125" s="12">
        <v>377.65600000000001</v>
      </c>
      <c r="U125" s="12">
        <v>396.46800000000002</v>
      </c>
      <c r="V125" s="12">
        <v>416.27</v>
      </c>
      <c r="W125" s="12">
        <v>435.67900000000003</v>
      </c>
      <c r="X125" s="12">
        <v>456.09899999999999</v>
      </c>
      <c r="Y125" s="12">
        <v>475.923</v>
      </c>
      <c r="Z125" s="12">
        <v>496.67399999999998</v>
      </c>
      <c r="AA125" s="12">
        <v>516.81399999999996</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19527.160599187613</v>
      </c>
      <c r="D130" s="12">
        <v>21586.579248381178</v>
      </c>
      <c r="E130" s="12">
        <v>23621.338896230638</v>
      </c>
      <c r="F130" s="12">
        <v>25500.158263838159</v>
      </c>
      <c r="G130" s="12">
        <v>27303.646786015579</v>
      </c>
      <c r="H130" s="12">
        <v>28839.985481580097</v>
      </c>
      <c r="I130" s="12">
        <v>30396.392292735993</v>
      </c>
      <c r="J130" s="12">
        <v>31972.793800128475</v>
      </c>
      <c r="K130" s="12">
        <v>33373.078449994078</v>
      </c>
      <c r="L130" s="12">
        <v>34802.572184537064</v>
      </c>
      <c r="M130" s="12">
        <v>36245.087406311279</v>
      </c>
      <c r="N130" s="12">
        <v>37638.041726875788</v>
      </c>
      <c r="O130" s="12">
        <v>38920.355450666102</v>
      </c>
      <c r="P130" s="12">
        <v>40080.909542063942</v>
      </c>
      <c r="Q130" s="12">
        <v>41185.538596499362</v>
      </c>
      <c r="R130" s="12">
        <v>42276.064623381113</v>
      </c>
      <c r="S130" s="12">
        <v>43358.833392198379</v>
      </c>
      <c r="T130" s="12">
        <v>44425.234127413372</v>
      </c>
      <c r="U130" s="12">
        <v>45472.11474972529</v>
      </c>
      <c r="V130" s="12">
        <v>46487.409443945697</v>
      </c>
      <c r="W130" s="12">
        <v>47501.64325711775</v>
      </c>
      <c r="X130" s="12">
        <v>48486.362398246732</v>
      </c>
      <c r="Y130" s="12">
        <v>49444.482807521032</v>
      </c>
      <c r="Z130" s="12">
        <v>50383.840570289758</v>
      </c>
      <c r="AA130" s="12">
        <v>51314.163425128463</v>
      </c>
    </row>
    <row r="131" spans="1:27" collapsed="1">
      <c r="A131" s="11" t="s">
        <v>18</v>
      </c>
      <c r="B131" s="11" t="s">
        <v>77</v>
      </c>
      <c r="C131" s="12">
        <v>718.44200000000001</v>
      </c>
      <c r="D131" s="12">
        <v>1532.7739999999999</v>
      </c>
      <c r="E131" s="12">
        <v>2363.9419999999996</v>
      </c>
      <c r="F131" s="12">
        <v>3138.8129999999996</v>
      </c>
      <c r="G131" s="12">
        <v>3799.6549999999997</v>
      </c>
      <c r="H131" s="12">
        <v>4362.9369999999999</v>
      </c>
      <c r="I131" s="12">
        <v>4766.2259999999997</v>
      </c>
      <c r="J131" s="12">
        <v>5452.8499999999995</v>
      </c>
      <c r="K131" s="12">
        <v>6404.2579999999998</v>
      </c>
      <c r="L131" s="12">
        <v>7275.4119999999994</v>
      </c>
      <c r="M131" s="12">
        <v>8208.6059999999998</v>
      </c>
      <c r="N131" s="12">
        <v>9365.7559999999994</v>
      </c>
      <c r="O131" s="12">
        <v>10518.285</v>
      </c>
      <c r="P131" s="12">
        <v>11616.744999999999</v>
      </c>
      <c r="Q131" s="12">
        <v>12616.001</v>
      </c>
      <c r="R131" s="12">
        <v>13522.413000000004</v>
      </c>
      <c r="S131" s="12">
        <v>14246.216</v>
      </c>
      <c r="T131" s="12">
        <v>14595.405000000002</v>
      </c>
      <c r="U131" s="12">
        <v>14782.715</v>
      </c>
      <c r="V131" s="12">
        <v>14854.807000000001</v>
      </c>
      <c r="W131" s="12">
        <v>14850.893999999998</v>
      </c>
      <c r="X131" s="12">
        <v>14858.858000000002</v>
      </c>
      <c r="Y131" s="12">
        <v>14816.816000000001</v>
      </c>
      <c r="Z131" s="12">
        <v>14786.691999999999</v>
      </c>
      <c r="AA131" s="12">
        <v>14709.851000000002</v>
      </c>
    </row>
    <row r="132" spans="1:27" collapsed="1">
      <c r="A132" s="11" t="s">
        <v>18</v>
      </c>
      <c r="B132" s="11" t="s">
        <v>78</v>
      </c>
      <c r="C132" s="12">
        <v>718.44200000000001</v>
      </c>
      <c r="D132" s="12">
        <v>1532.7739999999999</v>
      </c>
      <c r="E132" s="12">
        <v>2363.9419999999996</v>
      </c>
      <c r="F132" s="12">
        <v>3138.8129999999996</v>
      </c>
      <c r="G132" s="12">
        <v>3799.6549999999997</v>
      </c>
      <c r="H132" s="12">
        <v>4362.9369999999999</v>
      </c>
      <c r="I132" s="12">
        <v>4766.2259999999997</v>
      </c>
      <c r="J132" s="12">
        <v>5452.8499999999995</v>
      </c>
      <c r="K132" s="12">
        <v>6404.2579999999998</v>
      </c>
      <c r="L132" s="12">
        <v>7275.4119999999994</v>
      </c>
      <c r="M132" s="12">
        <v>8208.6059999999998</v>
      </c>
      <c r="N132" s="12">
        <v>9365.7559999999994</v>
      </c>
      <c r="O132" s="12">
        <v>10518.285</v>
      </c>
      <c r="P132" s="12">
        <v>11616.744999999999</v>
      </c>
      <c r="Q132" s="12">
        <v>12616.001</v>
      </c>
      <c r="R132" s="12">
        <v>13522.413000000004</v>
      </c>
      <c r="S132" s="12">
        <v>14246.216</v>
      </c>
      <c r="T132" s="12">
        <v>14595.405000000002</v>
      </c>
      <c r="U132" s="12">
        <v>14782.715</v>
      </c>
      <c r="V132" s="12">
        <v>14854.807000000001</v>
      </c>
      <c r="W132" s="12">
        <v>14850.893999999998</v>
      </c>
      <c r="X132" s="12">
        <v>14858.858000000002</v>
      </c>
      <c r="Y132" s="12">
        <v>14816.816000000001</v>
      </c>
      <c r="Z132" s="12">
        <v>14786.691999999999</v>
      </c>
      <c r="AA132" s="12">
        <v>14709.851000000002</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6365.9913670516999</v>
      </c>
      <c r="D135" s="27">
        <v>7032.2815357345007</v>
      </c>
      <c r="E135" s="27">
        <v>7661.8139282076208</v>
      </c>
      <c r="F135" s="27">
        <v>8241.1786062990195</v>
      </c>
      <c r="G135" s="27">
        <v>8791.5853657076204</v>
      </c>
      <c r="H135" s="27">
        <v>9326.1532554925707</v>
      </c>
      <c r="I135" s="27">
        <v>9870.5587541484801</v>
      </c>
      <c r="J135" s="27">
        <v>10422.10893291192</v>
      </c>
      <c r="K135" s="27">
        <v>10972.88979043881</v>
      </c>
      <c r="L135" s="27">
        <v>11531.483457777509</v>
      </c>
      <c r="M135" s="27">
        <v>12096.73358546569</v>
      </c>
      <c r="N135" s="27">
        <v>12647.22082000869</v>
      </c>
      <c r="O135" s="27">
        <v>13151.76173801945</v>
      </c>
      <c r="P135" s="27">
        <v>13609.375423503281</v>
      </c>
      <c r="Q135" s="27">
        <v>14035.339586137681</v>
      </c>
      <c r="R135" s="27">
        <v>14451.95750414847</v>
      </c>
      <c r="S135" s="27">
        <v>14855.198992051672</v>
      </c>
      <c r="T135" s="27">
        <v>15247.446264229091</v>
      </c>
      <c r="U135" s="27">
        <v>15637.26081933663</v>
      </c>
      <c r="V135" s="27">
        <v>16022.60308210551</v>
      </c>
      <c r="W135" s="27">
        <v>16407.259008180779</v>
      </c>
      <c r="X135" s="27">
        <v>16791.464862347369</v>
      </c>
      <c r="Y135" s="27">
        <v>17161.411566648509</v>
      </c>
      <c r="Z135" s="27">
        <v>17529.824383852738</v>
      </c>
      <c r="AA135" s="27">
        <v>17892.08972189045</v>
      </c>
    </row>
    <row r="136" spans="1:27">
      <c r="A136" s="11" t="s">
        <v>26</v>
      </c>
      <c r="B136" s="11" t="s">
        <v>77</v>
      </c>
      <c r="C136" s="12">
        <v>267.09699999999998</v>
      </c>
      <c r="D136" s="12">
        <v>551.87700000000007</v>
      </c>
      <c r="E136" s="12">
        <v>804.322</v>
      </c>
      <c r="F136" s="12">
        <v>1024.308</v>
      </c>
      <c r="G136" s="12">
        <v>1210.452</v>
      </c>
      <c r="H136" s="12">
        <v>1364.306</v>
      </c>
      <c r="I136" s="12">
        <v>1497.8260000000002</v>
      </c>
      <c r="J136" s="12">
        <v>1724.8410000000001</v>
      </c>
      <c r="K136" s="12">
        <v>2042.145</v>
      </c>
      <c r="L136" s="12">
        <v>2372.9799999999996</v>
      </c>
      <c r="M136" s="12">
        <v>2728.3529999999992</v>
      </c>
      <c r="N136" s="12">
        <v>3161.3959999999997</v>
      </c>
      <c r="O136" s="12">
        <v>3582.5970000000002</v>
      </c>
      <c r="P136" s="12">
        <v>3974.6349999999993</v>
      </c>
      <c r="Q136" s="12">
        <v>4331.67</v>
      </c>
      <c r="R136" s="12">
        <v>4638.5140000000019</v>
      </c>
      <c r="S136" s="12">
        <v>4887.0350000000008</v>
      </c>
      <c r="T136" s="12">
        <v>5003.3400000000011</v>
      </c>
      <c r="U136" s="12">
        <v>5060.8829999999998</v>
      </c>
      <c r="V136" s="12">
        <v>5077.6240000000007</v>
      </c>
      <c r="W136" s="12">
        <v>5077.9980000000005</v>
      </c>
      <c r="X136" s="12">
        <v>5080.4420000000009</v>
      </c>
      <c r="Y136" s="12">
        <v>5067.9909999999991</v>
      </c>
      <c r="Z136" s="12">
        <v>5058.1019999999999</v>
      </c>
      <c r="AA136" s="12">
        <v>5033.2700000000013</v>
      </c>
    </row>
    <row r="137" spans="1:27">
      <c r="A137" s="11" t="s">
        <v>26</v>
      </c>
      <c r="B137" s="11" t="s">
        <v>78</v>
      </c>
      <c r="C137" s="12">
        <v>267.09699999999998</v>
      </c>
      <c r="D137" s="12">
        <v>551.87700000000007</v>
      </c>
      <c r="E137" s="12">
        <v>804.322</v>
      </c>
      <c r="F137" s="12">
        <v>1024.308</v>
      </c>
      <c r="G137" s="12">
        <v>1210.452</v>
      </c>
      <c r="H137" s="12">
        <v>1364.306</v>
      </c>
      <c r="I137" s="12">
        <v>1497.8260000000002</v>
      </c>
      <c r="J137" s="12">
        <v>1724.8410000000001</v>
      </c>
      <c r="K137" s="12">
        <v>2042.145</v>
      </c>
      <c r="L137" s="12">
        <v>2372.9799999999996</v>
      </c>
      <c r="M137" s="12">
        <v>2728.3529999999992</v>
      </c>
      <c r="N137" s="12">
        <v>3161.3959999999997</v>
      </c>
      <c r="O137" s="12">
        <v>3582.5970000000002</v>
      </c>
      <c r="P137" s="12">
        <v>3974.6349999999993</v>
      </c>
      <c r="Q137" s="12">
        <v>4331.67</v>
      </c>
      <c r="R137" s="12">
        <v>4638.5140000000019</v>
      </c>
      <c r="S137" s="12">
        <v>4887.0350000000008</v>
      </c>
      <c r="T137" s="12">
        <v>5003.3400000000011</v>
      </c>
      <c r="U137" s="12">
        <v>5060.8829999999998</v>
      </c>
      <c r="V137" s="12">
        <v>5077.6240000000007</v>
      </c>
      <c r="W137" s="12">
        <v>5077.9980000000005</v>
      </c>
      <c r="X137" s="12">
        <v>5080.4420000000009</v>
      </c>
      <c r="Y137" s="12">
        <v>5067.9909999999991</v>
      </c>
      <c r="Z137" s="12">
        <v>5058.1019999999999</v>
      </c>
      <c r="AA137" s="12">
        <v>5033.2700000000013</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5858.7578019880466</v>
      </c>
      <c r="D140" s="27">
        <v>6450.5081198643893</v>
      </c>
      <c r="E140" s="27">
        <v>7064.4336252407302</v>
      </c>
      <c r="F140" s="27">
        <v>7604.5775257783698</v>
      </c>
      <c r="G140" s="27">
        <v>8118.0578483590107</v>
      </c>
      <c r="H140" s="27">
        <v>8643.4800990310505</v>
      </c>
      <c r="I140" s="27">
        <v>9183.9953470149194</v>
      </c>
      <c r="J140" s="27">
        <v>9734.7240284665404</v>
      </c>
      <c r="K140" s="27">
        <v>10179.40094446116</v>
      </c>
      <c r="L140" s="27">
        <v>10641.20845185363</v>
      </c>
      <c r="M140" s="27">
        <v>11106.35259432675</v>
      </c>
      <c r="N140" s="27">
        <v>11546.819004272989</v>
      </c>
      <c r="O140" s="27">
        <v>11952.565851047169</v>
      </c>
      <c r="P140" s="27">
        <v>12315.341917579461</v>
      </c>
      <c r="Q140" s="27">
        <v>12666.651188412721</v>
      </c>
      <c r="R140" s="27">
        <v>13013.38938733748</v>
      </c>
      <c r="S140" s="27">
        <v>13358.33877107411</v>
      </c>
      <c r="T140" s="27">
        <v>13694.079649434259</v>
      </c>
      <c r="U140" s="27">
        <v>14020.42775360099</v>
      </c>
      <c r="V140" s="27">
        <v>14328.22570924609</v>
      </c>
      <c r="W140" s="27">
        <v>14632.319419595558</v>
      </c>
      <c r="X140" s="27">
        <v>14910.92590010632</v>
      </c>
      <c r="Y140" s="27">
        <v>15183.641640025719</v>
      </c>
      <c r="Z140" s="27">
        <v>15444.46483962248</v>
      </c>
      <c r="AA140" s="27">
        <v>15704.644176988</v>
      </c>
    </row>
    <row r="141" spans="1:27">
      <c r="A141" s="11" t="s">
        <v>27</v>
      </c>
      <c r="B141" s="11" t="s">
        <v>77</v>
      </c>
      <c r="C141" s="12">
        <v>167.63199999999998</v>
      </c>
      <c r="D141" s="12">
        <v>394.57299999999998</v>
      </c>
      <c r="E141" s="12">
        <v>630.91099999999994</v>
      </c>
      <c r="F141" s="12">
        <v>861.1690000000001</v>
      </c>
      <c r="G141" s="12">
        <v>1044.5999999999999</v>
      </c>
      <c r="H141" s="12">
        <v>1202.9009999999998</v>
      </c>
      <c r="I141" s="12">
        <v>1345.9849999999997</v>
      </c>
      <c r="J141" s="12">
        <v>1584.4370000000004</v>
      </c>
      <c r="K141" s="12">
        <v>1898.5049999999999</v>
      </c>
      <c r="L141" s="12">
        <v>2160.37</v>
      </c>
      <c r="M141" s="12">
        <v>2444.3399999999997</v>
      </c>
      <c r="N141" s="12">
        <v>2791.5270000000005</v>
      </c>
      <c r="O141" s="12">
        <v>3133.6959999999999</v>
      </c>
      <c r="P141" s="12">
        <v>3465.1140000000005</v>
      </c>
      <c r="Q141" s="12">
        <v>3761.0080000000007</v>
      </c>
      <c r="R141" s="12">
        <v>4025.8090000000002</v>
      </c>
      <c r="S141" s="12">
        <v>4247.8820000000005</v>
      </c>
      <c r="T141" s="12">
        <v>4350.5150000000003</v>
      </c>
      <c r="U141" s="12">
        <v>4399.7440000000006</v>
      </c>
      <c r="V141" s="12">
        <v>4410.491</v>
      </c>
      <c r="W141" s="12">
        <v>4406.2350000000006</v>
      </c>
      <c r="X141" s="12">
        <v>4406.755000000001</v>
      </c>
      <c r="Y141" s="12">
        <v>4388.9480000000012</v>
      </c>
      <c r="Z141" s="12">
        <v>4375.9829999999993</v>
      </c>
      <c r="AA141" s="12">
        <v>4347.2200000000012</v>
      </c>
    </row>
    <row r="142" spans="1:27">
      <c r="A142" s="11" t="s">
        <v>27</v>
      </c>
      <c r="B142" s="11" t="s">
        <v>78</v>
      </c>
      <c r="C142" s="12">
        <v>167.63199999999998</v>
      </c>
      <c r="D142" s="12">
        <v>394.57299999999998</v>
      </c>
      <c r="E142" s="12">
        <v>630.91099999999994</v>
      </c>
      <c r="F142" s="12">
        <v>861.1690000000001</v>
      </c>
      <c r="G142" s="12">
        <v>1044.5999999999999</v>
      </c>
      <c r="H142" s="12">
        <v>1202.9009999999998</v>
      </c>
      <c r="I142" s="12">
        <v>1345.9849999999997</v>
      </c>
      <c r="J142" s="12">
        <v>1584.4370000000004</v>
      </c>
      <c r="K142" s="12">
        <v>1898.5049999999999</v>
      </c>
      <c r="L142" s="12">
        <v>2160.37</v>
      </c>
      <c r="M142" s="12">
        <v>2444.3399999999997</v>
      </c>
      <c r="N142" s="12">
        <v>2791.5270000000005</v>
      </c>
      <c r="O142" s="12">
        <v>3133.6959999999999</v>
      </c>
      <c r="P142" s="12">
        <v>3465.1140000000005</v>
      </c>
      <c r="Q142" s="12">
        <v>3761.0080000000007</v>
      </c>
      <c r="R142" s="12">
        <v>4025.8090000000002</v>
      </c>
      <c r="S142" s="12">
        <v>4247.8820000000005</v>
      </c>
      <c r="T142" s="12">
        <v>4350.5150000000003</v>
      </c>
      <c r="U142" s="12">
        <v>4399.7440000000006</v>
      </c>
      <c r="V142" s="12">
        <v>4410.491</v>
      </c>
      <c r="W142" s="12">
        <v>4406.2350000000006</v>
      </c>
      <c r="X142" s="12">
        <v>4406.755000000001</v>
      </c>
      <c r="Y142" s="12">
        <v>4388.9480000000012</v>
      </c>
      <c r="Z142" s="12">
        <v>4375.9829999999993</v>
      </c>
      <c r="AA142" s="12">
        <v>4347.2200000000012</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4586.7470004030274</v>
      </c>
      <c r="D145" s="27">
        <v>5166.5511254030362</v>
      </c>
      <c r="E145" s="27">
        <v>5744.2081435482005</v>
      </c>
      <c r="F145" s="27">
        <v>6316.9829607524898</v>
      </c>
      <c r="G145" s="27">
        <v>6882.5233713707694</v>
      </c>
      <c r="H145" s="27">
        <v>7188.3628310481899</v>
      </c>
      <c r="I145" s="27">
        <v>7488.1157268815205</v>
      </c>
      <c r="J145" s="27">
        <v>7789.9643438170096</v>
      </c>
      <c r="K145" s="27">
        <v>8023.7358411288405</v>
      </c>
      <c r="L145" s="27">
        <v>8261.6224748653894</v>
      </c>
      <c r="M145" s="27">
        <v>8502.9410830643192</v>
      </c>
      <c r="N145" s="27">
        <v>8740.4917356180904</v>
      </c>
      <c r="O145" s="27">
        <v>8961.0062188170195</v>
      </c>
      <c r="P145" s="27">
        <v>9163.0984150535696</v>
      </c>
      <c r="Q145" s="27">
        <v>9359.1610172041092</v>
      </c>
      <c r="R145" s="27">
        <v>9558.6531401879693</v>
      </c>
      <c r="S145" s="27">
        <v>9769.5913223116295</v>
      </c>
      <c r="T145" s="27">
        <v>9985.5715622309908</v>
      </c>
      <c r="U145" s="27">
        <v>10198.04245268798</v>
      </c>
      <c r="V145" s="27">
        <v>10403.71193857507</v>
      </c>
      <c r="W145" s="27">
        <v>10612.02054744604</v>
      </c>
      <c r="X145" s="27">
        <v>10817.659429838521</v>
      </c>
      <c r="Y145" s="27">
        <v>11020.428829032069</v>
      </c>
      <c r="Z145" s="27">
        <v>11221.927945295511</v>
      </c>
      <c r="AA145" s="27">
        <v>11424.18011465034</v>
      </c>
    </row>
    <row r="146" spans="1:27">
      <c r="A146" s="11" t="s">
        <v>28</v>
      </c>
      <c r="B146" s="11" t="s">
        <v>77</v>
      </c>
      <c r="C146" s="12">
        <v>119.82000000000001</v>
      </c>
      <c r="D146" s="12">
        <v>332.36600000000004</v>
      </c>
      <c r="E146" s="12">
        <v>592.89299999999992</v>
      </c>
      <c r="F146" s="12">
        <v>841.02199999999993</v>
      </c>
      <c r="G146" s="12">
        <v>1068.623</v>
      </c>
      <c r="H146" s="12">
        <v>1263.973</v>
      </c>
      <c r="I146" s="12">
        <v>1337.973</v>
      </c>
      <c r="J146" s="12">
        <v>1465.9969999999998</v>
      </c>
      <c r="K146" s="12">
        <v>1677.258</v>
      </c>
      <c r="L146" s="12">
        <v>1844.1930000000002</v>
      </c>
      <c r="M146" s="12">
        <v>2011.6679999999999</v>
      </c>
      <c r="N146" s="12">
        <v>2249.2469999999998</v>
      </c>
      <c r="O146" s="12">
        <v>2505.0829999999996</v>
      </c>
      <c r="P146" s="12">
        <v>2754.9570000000003</v>
      </c>
      <c r="Q146" s="12">
        <v>2990.1659999999997</v>
      </c>
      <c r="R146" s="12">
        <v>3229.36</v>
      </c>
      <c r="S146" s="12">
        <v>3404.1</v>
      </c>
      <c r="T146" s="12">
        <v>3500.9479999999999</v>
      </c>
      <c r="U146" s="12">
        <v>3565.6019999999994</v>
      </c>
      <c r="V146" s="12">
        <v>3605.174</v>
      </c>
      <c r="W146" s="12">
        <v>3604.6750000000002</v>
      </c>
      <c r="X146" s="12">
        <v>3607.4979999999996</v>
      </c>
      <c r="Y146" s="12">
        <v>3598.4210000000003</v>
      </c>
      <c r="Z146" s="12">
        <v>3592.6409999999996</v>
      </c>
      <c r="AA146" s="12">
        <v>3576.0250000000005</v>
      </c>
    </row>
    <row r="147" spans="1:27">
      <c r="A147" s="11" t="s">
        <v>28</v>
      </c>
      <c r="B147" s="11" t="s">
        <v>78</v>
      </c>
      <c r="C147" s="12">
        <v>119.82000000000001</v>
      </c>
      <c r="D147" s="12">
        <v>332.36600000000004</v>
      </c>
      <c r="E147" s="12">
        <v>592.89299999999992</v>
      </c>
      <c r="F147" s="12">
        <v>841.02199999999993</v>
      </c>
      <c r="G147" s="12">
        <v>1068.623</v>
      </c>
      <c r="H147" s="12">
        <v>1263.973</v>
      </c>
      <c r="I147" s="12">
        <v>1337.973</v>
      </c>
      <c r="J147" s="12">
        <v>1465.9969999999998</v>
      </c>
      <c r="K147" s="12">
        <v>1677.258</v>
      </c>
      <c r="L147" s="12">
        <v>1844.1930000000002</v>
      </c>
      <c r="M147" s="12">
        <v>2011.6679999999999</v>
      </c>
      <c r="N147" s="12">
        <v>2249.2469999999998</v>
      </c>
      <c r="O147" s="12">
        <v>2505.0829999999996</v>
      </c>
      <c r="P147" s="12">
        <v>2754.9570000000003</v>
      </c>
      <c r="Q147" s="12">
        <v>2990.1659999999997</v>
      </c>
      <c r="R147" s="12">
        <v>3229.36</v>
      </c>
      <c r="S147" s="12">
        <v>3404.1</v>
      </c>
      <c r="T147" s="12">
        <v>3500.9479999999999</v>
      </c>
      <c r="U147" s="12">
        <v>3565.6019999999994</v>
      </c>
      <c r="V147" s="12">
        <v>3605.174</v>
      </c>
      <c r="W147" s="12">
        <v>3604.6750000000002</v>
      </c>
      <c r="X147" s="12">
        <v>3607.4979999999996</v>
      </c>
      <c r="Y147" s="12">
        <v>3598.4210000000003</v>
      </c>
      <c r="Z147" s="12">
        <v>3592.6409999999996</v>
      </c>
      <c r="AA147" s="12">
        <v>3576.0250000000005</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2410.7875749834711</v>
      </c>
      <c r="D150" s="27">
        <v>2593.4485810318656</v>
      </c>
      <c r="E150" s="27">
        <v>2768.1660306286358</v>
      </c>
      <c r="F150" s="27">
        <v>2919.2049929942282</v>
      </c>
      <c r="G150" s="27">
        <v>3059.7353491770264</v>
      </c>
      <c r="H150" s="27">
        <v>3197.2401603329408</v>
      </c>
      <c r="I150" s="27">
        <v>3335.869634123258</v>
      </c>
      <c r="J150" s="27">
        <v>3474.7660010587388</v>
      </c>
      <c r="K150" s="27">
        <v>3615.2875904404609</v>
      </c>
      <c r="L150" s="27">
        <v>3755.6698323759447</v>
      </c>
      <c r="M150" s="27">
        <v>3895.7764607361628</v>
      </c>
      <c r="N150" s="27">
        <v>4030.7080749834699</v>
      </c>
      <c r="O150" s="27">
        <v>4154.7082880211001</v>
      </c>
      <c r="P150" s="27">
        <v>4265.8958518651907</v>
      </c>
      <c r="Q150" s="27">
        <v>4369.7457651716504</v>
      </c>
      <c r="R150" s="27">
        <v>4469.5901623490599</v>
      </c>
      <c r="S150" s="27">
        <v>4564.9030561662703</v>
      </c>
      <c r="T150" s="27">
        <v>4658.7281274028301</v>
      </c>
      <c r="U150" s="27">
        <v>4748.6360104673504</v>
      </c>
      <c r="V150" s="27">
        <v>4836.7159896340099</v>
      </c>
      <c r="W150" s="27">
        <v>4925.13221006412</v>
      </c>
      <c r="X150" s="27">
        <v>5012.5276085856294</v>
      </c>
      <c r="Y150" s="27">
        <v>5097.5802907092802</v>
      </c>
      <c r="Z150" s="27">
        <v>5179.31191033293</v>
      </c>
      <c r="AA150" s="27">
        <v>5258.7618471608903</v>
      </c>
    </row>
    <row r="151" spans="1:27">
      <c r="A151" s="11" t="s">
        <v>29</v>
      </c>
      <c r="B151" s="11" t="s">
        <v>77</v>
      </c>
      <c r="C151" s="12">
        <v>139.89000000000001</v>
      </c>
      <c r="D151" s="12">
        <v>212.58100000000002</v>
      </c>
      <c r="E151" s="12">
        <v>276.14400000000001</v>
      </c>
      <c r="F151" s="12">
        <v>335.75400000000002</v>
      </c>
      <c r="G151" s="12">
        <v>385.71199999999999</v>
      </c>
      <c r="H151" s="12">
        <v>430.43699999999995</v>
      </c>
      <c r="I151" s="12">
        <v>473.61899999999997</v>
      </c>
      <c r="J151" s="12">
        <v>550.52099999999996</v>
      </c>
      <c r="K151" s="12">
        <v>637.23300000000006</v>
      </c>
      <c r="L151" s="12">
        <v>727.39999999999986</v>
      </c>
      <c r="M151" s="12">
        <v>829.16200000000003</v>
      </c>
      <c r="N151" s="12">
        <v>941.16499999999996</v>
      </c>
      <c r="O151" s="12">
        <v>1047.02</v>
      </c>
      <c r="P151" s="12">
        <v>1145.7469999999998</v>
      </c>
      <c r="Q151" s="12">
        <v>1232.7439999999997</v>
      </c>
      <c r="R151" s="12">
        <v>1306.8890000000001</v>
      </c>
      <c r="S151" s="12">
        <v>1367.354</v>
      </c>
      <c r="T151" s="12">
        <v>1391.8330000000001</v>
      </c>
      <c r="U151" s="12">
        <v>1402.348</v>
      </c>
      <c r="V151" s="12">
        <v>1404.4880000000001</v>
      </c>
      <c r="W151" s="12">
        <v>1403.3189999999997</v>
      </c>
      <c r="X151" s="12">
        <v>1403.71</v>
      </c>
      <c r="Y151" s="12">
        <v>1400.4919999999997</v>
      </c>
      <c r="Z151" s="12">
        <v>1398.4079999999999</v>
      </c>
      <c r="AA151" s="12">
        <v>1392.5499999999997</v>
      </c>
    </row>
    <row r="152" spans="1:27">
      <c r="A152" s="11" t="s">
        <v>29</v>
      </c>
      <c r="B152" s="11" t="s">
        <v>78</v>
      </c>
      <c r="C152" s="12">
        <v>139.89000000000001</v>
      </c>
      <c r="D152" s="12">
        <v>212.58100000000002</v>
      </c>
      <c r="E152" s="12">
        <v>276.14400000000001</v>
      </c>
      <c r="F152" s="12">
        <v>335.75400000000002</v>
      </c>
      <c r="G152" s="12">
        <v>385.71199999999999</v>
      </c>
      <c r="H152" s="12">
        <v>430.43699999999995</v>
      </c>
      <c r="I152" s="12">
        <v>473.61899999999997</v>
      </c>
      <c r="J152" s="12">
        <v>550.52099999999996</v>
      </c>
      <c r="K152" s="12">
        <v>637.23300000000006</v>
      </c>
      <c r="L152" s="12">
        <v>727.39999999999986</v>
      </c>
      <c r="M152" s="12">
        <v>829.16200000000003</v>
      </c>
      <c r="N152" s="12">
        <v>941.16499999999996</v>
      </c>
      <c r="O152" s="12">
        <v>1047.02</v>
      </c>
      <c r="P152" s="12">
        <v>1145.7469999999998</v>
      </c>
      <c r="Q152" s="12">
        <v>1232.7439999999997</v>
      </c>
      <c r="R152" s="12">
        <v>1306.8890000000001</v>
      </c>
      <c r="S152" s="12">
        <v>1367.354</v>
      </c>
      <c r="T152" s="12">
        <v>1391.8330000000001</v>
      </c>
      <c r="U152" s="12">
        <v>1402.348</v>
      </c>
      <c r="V152" s="12">
        <v>1404.4880000000001</v>
      </c>
      <c r="W152" s="12">
        <v>1403.3189999999997</v>
      </c>
      <c r="X152" s="12">
        <v>1403.71</v>
      </c>
      <c r="Y152" s="12">
        <v>1400.4919999999997</v>
      </c>
      <c r="Z152" s="12">
        <v>1398.4079999999999</v>
      </c>
      <c r="AA152" s="12">
        <v>1392.5499999999997</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304.87685476136488</v>
      </c>
      <c r="D155" s="27">
        <v>343.7898863473863</v>
      </c>
      <c r="E155" s="27">
        <v>382.71716860545104</v>
      </c>
      <c r="F155" s="27">
        <v>418.21417801405329</v>
      </c>
      <c r="G155" s="27">
        <v>451.74485140115047</v>
      </c>
      <c r="H155" s="27">
        <v>484.74913567534361</v>
      </c>
      <c r="I155" s="27">
        <v>517.85283056781657</v>
      </c>
      <c r="J155" s="27">
        <v>551.23049387426897</v>
      </c>
      <c r="K155" s="27">
        <v>581.76428352480593</v>
      </c>
      <c r="L155" s="27">
        <v>612.58796766459102</v>
      </c>
      <c r="M155" s="27">
        <v>643.28368271835393</v>
      </c>
      <c r="N155" s="27">
        <v>672.80209199254796</v>
      </c>
      <c r="O155" s="27">
        <v>700.31335476136496</v>
      </c>
      <c r="P155" s="27">
        <v>727.19793406244105</v>
      </c>
      <c r="Q155" s="27">
        <v>754.64103957319298</v>
      </c>
      <c r="R155" s="27">
        <v>782.47442935813899</v>
      </c>
      <c r="S155" s="27">
        <v>810.80125059469901</v>
      </c>
      <c r="T155" s="27">
        <v>839.40852411620392</v>
      </c>
      <c r="U155" s="27">
        <v>867.74771363233299</v>
      </c>
      <c r="V155" s="27">
        <v>896.15272438502097</v>
      </c>
      <c r="W155" s="27">
        <v>924.912071831258</v>
      </c>
      <c r="X155" s="27">
        <v>953.78459736889192</v>
      </c>
      <c r="Y155" s="27">
        <v>981.42048110545102</v>
      </c>
      <c r="Z155" s="27">
        <v>1008.311491186096</v>
      </c>
      <c r="AA155" s="27">
        <v>1034.4875644387839</v>
      </c>
    </row>
    <row r="156" spans="1:27">
      <c r="A156" s="11" t="s">
        <v>30</v>
      </c>
      <c r="B156" s="11" t="s">
        <v>77</v>
      </c>
      <c r="C156" s="12">
        <v>24.003000000000004</v>
      </c>
      <c r="D156" s="12">
        <v>41.377000000000002</v>
      </c>
      <c r="E156" s="12">
        <v>59.671999999999997</v>
      </c>
      <c r="F156" s="12">
        <v>76.56</v>
      </c>
      <c r="G156" s="12">
        <v>90.268000000000001</v>
      </c>
      <c r="H156" s="12">
        <v>101.32000000000001</v>
      </c>
      <c r="I156" s="12">
        <v>110.82300000000001</v>
      </c>
      <c r="J156" s="12">
        <v>127.054</v>
      </c>
      <c r="K156" s="12">
        <v>149.11699999999996</v>
      </c>
      <c r="L156" s="12">
        <v>170.46899999999999</v>
      </c>
      <c r="M156" s="12">
        <v>195.083</v>
      </c>
      <c r="N156" s="12">
        <v>222.42100000000005</v>
      </c>
      <c r="O156" s="12">
        <v>249.88899999999998</v>
      </c>
      <c r="P156" s="12">
        <v>276.29200000000003</v>
      </c>
      <c r="Q156" s="12">
        <v>300.41299999999995</v>
      </c>
      <c r="R156" s="12">
        <v>321.84100000000007</v>
      </c>
      <c r="S156" s="12">
        <v>339.84500000000003</v>
      </c>
      <c r="T156" s="12">
        <v>348.76899999999995</v>
      </c>
      <c r="U156" s="12">
        <v>354.13799999999998</v>
      </c>
      <c r="V156" s="12">
        <v>357.02999999999992</v>
      </c>
      <c r="W156" s="12">
        <v>358.66700000000003</v>
      </c>
      <c r="X156" s="12">
        <v>360.45300000000003</v>
      </c>
      <c r="Y156" s="12">
        <v>360.96400000000011</v>
      </c>
      <c r="Z156" s="12">
        <v>361.55799999999999</v>
      </c>
      <c r="AA156" s="12">
        <v>360.78600000000006</v>
      </c>
    </row>
    <row r="157" spans="1:27">
      <c r="A157" s="11" t="s">
        <v>30</v>
      </c>
      <c r="B157" s="11" t="s">
        <v>78</v>
      </c>
      <c r="C157" s="12">
        <v>24.003000000000004</v>
      </c>
      <c r="D157" s="12">
        <v>41.377000000000002</v>
      </c>
      <c r="E157" s="12">
        <v>59.671999999999997</v>
      </c>
      <c r="F157" s="12">
        <v>76.56</v>
      </c>
      <c r="G157" s="12">
        <v>90.268000000000001</v>
      </c>
      <c r="H157" s="12">
        <v>101.32000000000001</v>
      </c>
      <c r="I157" s="12">
        <v>110.82300000000001</v>
      </c>
      <c r="J157" s="12">
        <v>127.054</v>
      </c>
      <c r="K157" s="12">
        <v>149.11699999999996</v>
      </c>
      <c r="L157" s="12">
        <v>170.46899999999999</v>
      </c>
      <c r="M157" s="12">
        <v>195.083</v>
      </c>
      <c r="N157" s="12">
        <v>222.42100000000005</v>
      </c>
      <c r="O157" s="12">
        <v>249.88899999999998</v>
      </c>
      <c r="P157" s="12">
        <v>276.29200000000003</v>
      </c>
      <c r="Q157" s="12">
        <v>300.41299999999995</v>
      </c>
      <c r="R157" s="12">
        <v>321.84100000000007</v>
      </c>
      <c r="S157" s="12">
        <v>339.84500000000003</v>
      </c>
      <c r="T157" s="12">
        <v>348.76899999999995</v>
      </c>
      <c r="U157" s="12">
        <v>354.13799999999998</v>
      </c>
      <c r="V157" s="12">
        <v>357.02999999999992</v>
      </c>
      <c r="W157" s="12">
        <v>358.66700000000003</v>
      </c>
      <c r="X157" s="12">
        <v>360.45300000000003</v>
      </c>
      <c r="Y157" s="12">
        <v>360.96400000000011</v>
      </c>
      <c r="Z157" s="12">
        <v>361.55799999999999</v>
      </c>
      <c r="AA157" s="12">
        <v>360.78600000000006</v>
      </c>
    </row>
  </sheetData>
  <sheetProtection algorithmName="SHA-512" hashValue="Qqggj+1jCbAH/YSF1WN3f/jl9xaugzpunV/JZCLwy6njX8XbYVJaR73MdXkQiKHCYx2jbOdbswB+ZzyBH+DY7A==" saltValue="tev4ws5BltgdbWaiQk0ZAg=="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57E188"/>
  </sheetPr>
  <dimension ref="A1:AA127"/>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143</v>
      </c>
      <c r="B1" s="8"/>
      <c r="C1" s="8"/>
      <c r="D1" s="8"/>
      <c r="E1" s="8"/>
      <c r="F1" s="8"/>
      <c r="G1" s="8"/>
      <c r="H1" s="8"/>
      <c r="I1" s="8"/>
      <c r="J1" s="8"/>
      <c r="K1" s="8"/>
      <c r="L1" s="8"/>
      <c r="M1" s="8"/>
      <c r="N1" s="8"/>
      <c r="O1" s="8"/>
      <c r="P1" s="8"/>
      <c r="Q1" s="8"/>
      <c r="R1" s="8"/>
      <c r="S1" s="8"/>
      <c r="T1" s="8"/>
      <c r="U1" s="8"/>
      <c r="V1" s="8"/>
      <c r="W1" s="8"/>
      <c r="X1" s="8"/>
      <c r="Y1" s="8"/>
      <c r="Z1" s="8"/>
      <c r="AA1" s="8"/>
    </row>
    <row r="2" spans="1:27">
      <c r="A2" s="10" t="s">
        <v>19</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310622.88880000002</v>
      </c>
      <c r="D6" s="12">
        <v>293194.32429999998</v>
      </c>
      <c r="E6" s="12">
        <v>226574.71489344002</v>
      </c>
      <c r="F6" s="12">
        <v>199329.41075231999</v>
      </c>
      <c r="G6" s="12">
        <v>165469.43307783001</v>
      </c>
      <c r="H6" s="12">
        <v>145638.46323613002</v>
      </c>
      <c r="I6" s="12">
        <v>114116.880805739</v>
      </c>
      <c r="J6" s="12">
        <v>99033.383121969004</v>
      </c>
      <c r="K6" s="12">
        <v>87228.751928069993</v>
      </c>
      <c r="L6" s="12">
        <v>76673.013724485994</v>
      </c>
      <c r="M6" s="12">
        <v>52863.369958086994</v>
      </c>
      <c r="N6" s="12">
        <v>50592.409245129005</v>
      </c>
      <c r="O6" s="12">
        <v>37144.572164901008</v>
      </c>
      <c r="P6" s="12">
        <v>33213.475274131</v>
      </c>
      <c r="Q6" s="12">
        <v>30512.603899424001</v>
      </c>
      <c r="R6" s="12">
        <v>17049.831210570002</v>
      </c>
      <c r="S6" s="12">
        <v>16635.184692747</v>
      </c>
      <c r="T6" s="12">
        <v>0.33604905100000004</v>
      </c>
      <c r="U6" s="12">
        <v>0.28822473699999995</v>
      </c>
      <c r="V6" s="12">
        <v>0.23601573099999998</v>
      </c>
      <c r="W6" s="12">
        <v>0.21170657100000004</v>
      </c>
      <c r="X6" s="12">
        <v>7.5295039500000008E-2</v>
      </c>
      <c r="Y6" s="12">
        <v>5.8515511999999999E-2</v>
      </c>
      <c r="Z6" s="12">
        <v>4.7595462999999998E-2</v>
      </c>
      <c r="AA6" s="12">
        <v>3.3891349799999998E-2</v>
      </c>
    </row>
    <row r="7" spans="1:27">
      <c r="A7" s="11" t="s">
        <v>18</v>
      </c>
      <c r="B7" s="11" t="s">
        <v>11</v>
      </c>
      <c r="C7" s="12">
        <v>100252.03049999999</v>
      </c>
      <c r="D7" s="12">
        <v>87341.55</v>
      </c>
      <c r="E7" s="12">
        <v>59693.601081248002</v>
      </c>
      <c r="F7" s="12">
        <v>52903.405717629008</v>
      </c>
      <c r="G7" s="12">
        <v>39202.12729530401</v>
      </c>
      <c r="H7" s="12">
        <v>30258.600380000003</v>
      </c>
      <c r="I7" s="12">
        <v>20139.938603069997</v>
      </c>
      <c r="J7" s="12">
        <v>17372.971982965002</v>
      </c>
      <c r="K7" s="12">
        <v>0.18517066900000001</v>
      </c>
      <c r="L7" s="12">
        <v>0.17965130700000001</v>
      </c>
      <c r="M7" s="12">
        <v>0.17286171099999997</v>
      </c>
      <c r="N7" s="12">
        <v>0.16833012</v>
      </c>
      <c r="O7" s="12">
        <v>0.14599858500000001</v>
      </c>
      <c r="P7" s="12">
        <v>0.126383518</v>
      </c>
      <c r="Q7" s="12">
        <v>0.12362471099999998</v>
      </c>
      <c r="R7" s="12">
        <v>9.5317230999999988E-2</v>
      </c>
      <c r="S7" s="12">
        <v>8.7153379000000003E-2</v>
      </c>
      <c r="T7" s="12">
        <v>8.1721182000000003E-2</v>
      </c>
      <c r="U7" s="12">
        <v>7.5987376999999995E-2</v>
      </c>
      <c r="V7" s="12">
        <v>7.1577313500000003E-2</v>
      </c>
      <c r="W7" s="12">
        <v>6.7501055500000004E-2</v>
      </c>
      <c r="X7" s="12">
        <v>5.6065203600000002E-2</v>
      </c>
      <c r="Y7" s="12">
        <v>1.0313884399999999E-2</v>
      </c>
      <c r="Z7" s="12">
        <v>1.3849735299999999E-2</v>
      </c>
      <c r="AA7" s="12">
        <v>0</v>
      </c>
    </row>
    <row r="8" spans="1:27">
      <c r="A8" s="11" t="s">
        <v>18</v>
      </c>
      <c r="B8" s="11" t="s">
        <v>8</v>
      </c>
      <c r="C8" s="12">
        <v>13603.981308999999</v>
      </c>
      <c r="D8" s="12">
        <v>11470.349875919001</v>
      </c>
      <c r="E8" s="12">
        <v>24549.360183222001</v>
      </c>
      <c r="F8" s="12">
        <v>21168.6970781485</v>
      </c>
      <c r="G8" s="12">
        <v>21910.2047513834</v>
      </c>
      <c r="H8" s="12">
        <v>19728.027173343999</v>
      </c>
      <c r="I8" s="12">
        <v>24394.426174905999</v>
      </c>
      <c r="J8" s="12">
        <v>23050.273304227994</v>
      </c>
      <c r="K8" s="12">
        <v>24365.502599833602</v>
      </c>
      <c r="L8" s="12">
        <v>20483.6664727397</v>
      </c>
      <c r="M8" s="12">
        <v>26965.201951578001</v>
      </c>
      <c r="N8" s="12">
        <v>28707.798409655999</v>
      </c>
      <c r="O8" s="12">
        <v>21230.472681297004</v>
      </c>
      <c r="P8" s="12">
        <v>18485.63079513</v>
      </c>
      <c r="Q8" s="12">
        <v>13015.875699923998</v>
      </c>
      <c r="R8" s="12">
        <v>16349.700999590499</v>
      </c>
      <c r="S8" s="12">
        <v>12676.948280263503</v>
      </c>
      <c r="T8" s="12">
        <v>13356.510686845</v>
      </c>
      <c r="U8" s="12">
        <v>11537.188468253</v>
      </c>
      <c r="V8" s="12">
        <v>12423.4213200543</v>
      </c>
      <c r="W8" s="12">
        <v>8697.2153337972995</v>
      </c>
      <c r="X8" s="12">
        <v>6899.411870461</v>
      </c>
      <c r="Y8" s="12">
        <v>3323.0206502629994</v>
      </c>
      <c r="Z8" s="12">
        <v>2077.2208796949994</v>
      </c>
      <c r="AA8" s="12">
        <v>1942.615585089</v>
      </c>
    </row>
    <row r="9" spans="1:27">
      <c r="A9" s="11" t="s">
        <v>18</v>
      </c>
      <c r="B9" s="11" t="s">
        <v>12</v>
      </c>
      <c r="C9" s="12">
        <v>229.506777</v>
      </c>
      <c r="D9" s="12">
        <v>261.61725999999999</v>
      </c>
      <c r="E9" s="12">
        <v>820.32419000000004</v>
      </c>
      <c r="F9" s="12">
        <v>464.70310000000001</v>
      </c>
      <c r="G9" s="12">
        <v>534.4357</v>
      </c>
      <c r="H9" s="12">
        <v>799.97594000000004</v>
      </c>
      <c r="I9" s="12">
        <v>362.33697999999998</v>
      </c>
      <c r="J9" s="12">
        <v>1186.8759600000001</v>
      </c>
      <c r="K9" s="12">
        <v>808.30898000000002</v>
      </c>
      <c r="L9" s="12">
        <v>619.49438999999995</v>
      </c>
      <c r="M9" s="12">
        <v>607.74312000000009</v>
      </c>
      <c r="N9" s="12">
        <v>1365.0972400000001</v>
      </c>
      <c r="O9" s="12">
        <v>366.399</v>
      </c>
      <c r="P9" s="12">
        <v>466.76434</v>
      </c>
      <c r="Q9" s="12">
        <v>547.45409999999993</v>
      </c>
      <c r="R9" s="12">
        <v>644.81479999999999</v>
      </c>
      <c r="S9" s="12">
        <v>0</v>
      </c>
      <c r="T9" s="12">
        <v>0</v>
      </c>
      <c r="U9" s="12">
        <v>0</v>
      </c>
      <c r="V9" s="12">
        <v>0</v>
      </c>
      <c r="W9" s="12">
        <v>0</v>
      </c>
      <c r="X9" s="12">
        <v>0</v>
      </c>
      <c r="Y9" s="12">
        <v>0</v>
      </c>
      <c r="Z9" s="12">
        <v>0</v>
      </c>
      <c r="AA9" s="12">
        <v>0</v>
      </c>
    </row>
    <row r="10" spans="1:27">
      <c r="A10" s="11" t="s">
        <v>18</v>
      </c>
      <c r="B10" s="11" t="s">
        <v>5</v>
      </c>
      <c r="C10" s="12">
        <v>1812.9102408081003</v>
      </c>
      <c r="D10" s="12">
        <v>1844.7767688128999</v>
      </c>
      <c r="E10" s="12">
        <v>3669.7599639825003</v>
      </c>
      <c r="F10" s="12">
        <v>2553.3323704980007</v>
      </c>
      <c r="G10" s="12">
        <v>3269.4262689527</v>
      </c>
      <c r="H10" s="12">
        <v>4371.4775592919004</v>
      </c>
      <c r="I10" s="12">
        <v>2614.1696450596005</v>
      </c>
      <c r="J10" s="12">
        <v>4850.2194928732997</v>
      </c>
      <c r="K10" s="12">
        <v>4600.6923425506002</v>
      </c>
      <c r="L10" s="12">
        <v>4145.5939889489</v>
      </c>
      <c r="M10" s="12">
        <v>6333.7952854900996</v>
      </c>
      <c r="N10" s="12">
        <v>10852.928945753498</v>
      </c>
      <c r="O10" s="12">
        <v>7619.6079196531982</v>
      </c>
      <c r="P10" s="12">
        <v>9677.650623294001</v>
      </c>
      <c r="Q10" s="12">
        <v>7546.2046726519011</v>
      </c>
      <c r="R10" s="12">
        <v>9567.5924293605985</v>
      </c>
      <c r="S10" s="12">
        <v>15349.168087739999</v>
      </c>
      <c r="T10" s="12">
        <v>25930.973717549503</v>
      </c>
      <c r="U10" s="12">
        <v>12988.805324102899</v>
      </c>
      <c r="V10" s="12">
        <v>15555.2675728618</v>
      </c>
      <c r="W10" s="12">
        <v>21692.6801065494</v>
      </c>
      <c r="X10" s="12">
        <v>11341.143622298101</v>
      </c>
      <c r="Y10" s="12">
        <v>14235.371952273299</v>
      </c>
      <c r="Z10" s="12">
        <v>14773.627854463901</v>
      </c>
      <c r="AA10" s="12">
        <v>9678.3094271814007</v>
      </c>
    </row>
    <row r="11" spans="1:27">
      <c r="A11" s="11" t="s">
        <v>18</v>
      </c>
      <c r="B11" s="11" t="s">
        <v>3</v>
      </c>
      <c r="C11" s="12">
        <v>101461.23471</v>
      </c>
      <c r="D11" s="12">
        <v>103327.41657</v>
      </c>
      <c r="E11" s="12">
        <v>99799.467699999994</v>
      </c>
      <c r="F11" s="12">
        <v>89226.688590000005</v>
      </c>
      <c r="G11" s="12">
        <v>75139.042860000001</v>
      </c>
      <c r="H11" s="12">
        <v>82346.019130000001</v>
      </c>
      <c r="I11" s="12">
        <v>85531.759780000008</v>
      </c>
      <c r="J11" s="12">
        <v>77382.521700000012</v>
      </c>
      <c r="K11" s="12">
        <v>71382.248779999994</v>
      </c>
      <c r="L11" s="12">
        <v>63320.924209999997</v>
      </c>
      <c r="M11" s="12">
        <v>65923.400460000004</v>
      </c>
      <c r="N11" s="12">
        <v>63333.781310000006</v>
      </c>
      <c r="O11" s="12">
        <v>55138.777709999995</v>
      </c>
      <c r="P11" s="12">
        <v>47703.477050000001</v>
      </c>
      <c r="Q11" s="12">
        <v>53424.138420000003</v>
      </c>
      <c r="R11" s="12">
        <v>46605.521950000002</v>
      </c>
      <c r="S11" s="12">
        <v>41079.014689999996</v>
      </c>
      <c r="T11" s="12">
        <v>39078.595950000003</v>
      </c>
      <c r="U11" s="12">
        <v>35261.737829999998</v>
      </c>
      <c r="V11" s="12">
        <v>37506.788540000001</v>
      </c>
      <c r="W11" s="12">
        <v>36401.23388</v>
      </c>
      <c r="X11" s="12">
        <v>31264.605099999997</v>
      </c>
      <c r="Y11" s="12">
        <v>29225.214130000004</v>
      </c>
      <c r="Z11" s="12">
        <v>34963.512840000003</v>
      </c>
      <c r="AA11" s="12">
        <v>31806.169145</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3411.7670110683375</v>
      </c>
      <c r="D13" s="12">
        <v>3399.2327698973713</v>
      </c>
      <c r="E13" s="12">
        <v>4744.9607989295218</v>
      </c>
      <c r="F13" s="12">
        <v>4994.9724115952831</v>
      </c>
      <c r="G13" s="12">
        <v>5734.1717741587572</v>
      </c>
      <c r="H13" s="12">
        <v>6137.0472464684908</v>
      </c>
      <c r="I13" s="12">
        <v>6195.4966497664727</v>
      </c>
      <c r="J13" s="12">
        <v>5987.234046880777</v>
      </c>
      <c r="K13" s="12">
        <v>6324.3755421877604</v>
      </c>
      <c r="L13" s="12">
        <v>6136.3613770084403</v>
      </c>
      <c r="M13" s="12">
        <v>6202.1052406529261</v>
      </c>
      <c r="N13" s="12">
        <v>5800.4911226775303</v>
      </c>
      <c r="O13" s="12">
        <v>5965.8383536793763</v>
      </c>
      <c r="P13" s="12">
        <v>5901.5915134489906</v>
      </c>
      <c r="Q13" s="12">
        <v>6010.3431565427309</v>
      </c>
      <c r="R13" s="12">
        <v>5648.9071642904137</v>
      </c>
      <c r="S13" s="12">
        <v>5237.1562881340606</v>
      </c>
      <c r="T13" s="12">
        <v>5012.682848896804</v>
      </c>
      <c r="U13" s="12">
        <v>4682.7186399560696</v>
      </c>
      <c r="V13" s="12">
        <v>4604.7032444592296</v>
      </c>
      <c r="W13" s="12">
        <v>4326.6603441083462</v>
      </c>
      <c r="X13" s="12">
        <v>4173.6288342479756</v>
      </c>
      <c r="Y13" s="12">
        <v>4064.3569788939053</v>
      </c>
      <c r="Z13" s="12">
        <v>4336.6440514397309</v>
      </c>
      <c r="AA13" s="12">
        <v>4171.6619582981102</v>
      </c>
    </row>
    <row r="14" spans="1:27">
      <c r="A14" s="11" t="s">
        <v>18</v>
      </c>
      <c r="B14" s="11" t="s">
        <v>9</v>
      </c>
      <c r="C14" s="12">
        <v>1797.5090842098803</v>
      </c>
      <c r="D14" s="12">
        <v>1647.7974652046148</v>
      </c>
      <c r="E14" s="12">
        <v>1760.4258247749201</v>
      </c>
      <c r="F14" s="12">
        <v>1682.2260776727937</v>
      </c>
      <c r="G14" s="12">
        <v>1584.5752617754149</v>
      </c>
      <c r="H14" s="12">
        <v>1417.9820495546851</v>
      </c>
      <c r="I14" s="12">
        <v>1525.6980834901549</v>
      </c>
      <c r="J14" s="12">
        <v>1668.8086983570004</v>
      </c>
      <c r="K14" s="12">
        <v>1734.0449571058498</v>
      </c>
      <c r="L14" s="12">
        <v>1897.7274874967702</v>
      </c>
      <c r="M14" s="12">
        <v>1958.8436855120599</v>
      </c>
      <c r="N14" s="12">
        <v>2031.0318659837001</v>
      </c>
      <c r="O14" s="12">
        <v>2018.33611165599</v>
      </c>
      <c r="P14" s="12">
        <v>1990.75535789794</v>
      </c>
      <c r="Q14" s="12">
        <v>2004.5801482694997</v>
      </c>
      <c r="R14" s="12">
        <v>2229.5728659216102</v>
      </c>
      <c r="S14" s="12">
        <v>2579.1497238631996</v>
      </c>
      <c r="T14" s="12">
        <v>2718.67362378809</v>
      </c>
      <c r="U14" s="12">
        <v>3056.7321557858199</v>
      </c>
      <c r="V14" s="12">
        <v>3391.3579875851701</v>
      </c>
      <c r="W14" s="12">
        <v>3417.5416836052191</v>
      </c>
      <c r="X14" s="12">
        <v>3280.8621719764596</v>
      </c>
      <c r="Y14" s="12">
        <v>3158.4832425779696</v>
      </c>
      <c r="Z14" s="12">
        <v>2838.9250719402103</v>
      </c>
      <c r="AA14" s="12">
        <v>2762.8979062515505</v>
      </c>
    </row>
    <row r="15" spans="1:27">
      <c r="A15" s="11" t="s">
        <v>18</v>
      </c>
      <c r="B15" s="11" t="s">
        <v>102</v>
      </c>
      <c r="C15" s="12">
        <v>36.923139977660007</v>
      </c>
      <c r="D15" s="12">
        <v>35.624713297299998</v>
      </c>
      <c r="E15" s="12">
        <v>305.59106605286001</v>
      </c>
      <c r="F15" s="12">
        <v>316.17803314790001</v>
      </c>
      <c r="G15" s="12">
        <v>402.40923910060008</v>
      </c>
      <c r="H15" s="12">
        <v>643.21453293210016</v>
      </c>
      <c r="I15" s="12">
        <v>707.32948549180003</v>
      </c>
      <c r="J15" s="12">
        <v>896.5233409169</v>
      </c>
      <c r="K15" s="12">
        <v>897.15015263269993</v>
      </c>
      <c r="L15" s="12">
        <v>1399.2003965432998</v>
      </c>
      <c r="M15" s="12">
        <v>1334.9464759724999</v>
      </c>
      <c r="N15" s="12">
        <v>1320.9678368389</v>
      </c>
      <c r="O15" s="12">
        <v>1621.6374555795999</v>
      </c>
      <c r="P15" s="12">
        <v>1552.7375452727999</v>
      </c>
      <c r="Q15" s="12">
        <v>1492.5387683311999</v>
      </c>
      <c r="R15" s="12">
        <v>1483.2410214777001</v>
      </c>
      <c r="S15" s="12">
        <v>1736.2843060104999</v>
      </c>
      <c r="T15" s="12">
        <v>1680.6774185840998</v>
      </c>
      <c r="U15" s="12">
        <v>2366.8511461448002</v>
      </c>
      <c r="V15" s="12">
        <v>2490.1258712671001</v>
      </c>
      <c r="W15" s="12">
        <v>2383.9033521679999</v>
      </c>
      <c r="X15" s="12">
        <v>2431.9523122872001</v>
      </c>
      <c r="Y15" s="12">
        <v>2296.8690521197</v>
      </c>
      <c r="Z15" s="12">
        <v>1919.0440215634003</v>
      </c>
      <c r="AA15" s="12">
        <v>1798.5905449932002</v>
      </c>
    </row>
    <row r="16" spans="1:27">
      <c r="A16" s="11" t="s">
        <v>18</v>
      </c>
      <c r="B16" s="11" t="s">
        <v>15</v>
      </c>
      <c r="C16" s="12">
        <v>4474.1210200000005</v>
      </c>
      <c r="D16" s="12">
        <v>5189.9221400000006</v>
      </c>
      <c r="E16" s="12">
        <v>6062.8490045732005</v>
      </c>
      <c r="F16" s="12">
        <v>9172.6328481864584</v>
      </c>
      <c r="G16" s="12">
        <v>11824.0719351599</v>
      </c>
      <c r="H16" s="12">
        <v>17667.840664055129</v>
      </c>
      <c r="I16" s="12">
        <v>18124.823058940703</v>
      </c>
      <c r="J16" s="12">
        <v>20996.730265670703</v>
      </c>
      <c r="K16" s="12">
        <v>22165.861081881194</v>
      </c>
      <c r="L16" s="12">
        <v>19163.23568283573</v>
      </c>
      <c r="M16" s="12">
        <v>20310.0928793329</v>
      </c>
      <c r="N16" s="12">
        <v>19679.9647209947</v>
      </c>
      <c r="O16" s="12">
        <v>19289.451375057499</v>
      </c>
      <c r="P16" s="12">
        <v>19439.141844521902</v>
      </c>
      <c r="Q16" s="12">
        <v>17407.678628378599</v>
      </c>
      <c r="R16" s="12">
        <v>16423.367109501698</v>
      </c>
      <c r="S16" s="12">
        <v>14404.585453291</v>
      </c>
      <c r="T16" s="12">
        <v>12643.726936010904</v>
      </c>
      <c r="U16" s="12">
        <v>13049.382714950299</v>
      </c>
      <c r="V16" s="12">
        <v>12017.245861587706</v>
      </c>
      <c r="W16" s="12">
        <v>10249.312509627998</v>
      </c>
      <c r="X16" s="12">
        <v>10333.6603769798</v>
      </c>
      <c r="Y16" s="12">
        <v>9795.2392011001994</v>
      </c>
      <c r="Z16" s="12">
        <v>10270.999073576098</v>
      </c>
      <c r="AA16" s="12">
        <v>8029.4011048834018</v>
      </c>
    </row>
    <row r="17" spans="1:27">
      <c r="A17" s="11" t="s">
        <v>18</v>
      </c>
      <c r="B17" s="11" t="s">
        <v>17</v>
      </c>
      <c r="C17" s="12">
        <v>8.4125988464999999</v>
      </c>
      <c r="D17" s="12">
        <v>12.834420016000001</v>
      </c>
      <c r="E17" s="12">
        <v>19.173696132000003</v>
      </c>
      <c r="F17" s="12">
        <v>25.990269770000001</v>
      </c>
      <c r="G17" s="12">
        <v>34.059564030999994</v>
      </c>
      <c r="H17" s="12">
        <v>40.010828304999997</v>
      </c>
      <c r="I17" s="12">
        <v>49.746147008000001</v>
      </c>
      <c r="J17" s="12">
        <v>56.075325679999999</v>
      </c>
      <c r="K17" s="12">
        <v>66.903461159999992</v>
      </c>
      <c r="L17" s="12">
        <v>77.013608370000014</v>
      </c>
      <c r="M17" s="12">
        <v>88.586032610000004</v>
      </c>
      <c r="N17" s="12">
        <v>94.682095680000003</v>
      </c>
      <c r="O17" s="12">
        <v>107.914691535</v>
      </c>
      <c r="P17" s="12">
        <v>118.09260954999999</v>
      </c>
      <c r="Q17" s="12">
        <v>122.48384016999999</v>
      </c>
      <c r="R17" s="12">
        <v>131.39358933999998</v>
      </c>
      <c r="S17" s="12">
        <v>139.15719000999999</v>
      </c>
      <c r="T17" s="12">
        <v>141.55297291000002</v>
      </c>
      <c r="U17" s="12">
        <v>150.24941798</v>
      </c>
      <c r="V17" s="12">
        <v>154.52071770999999</v>
      </c>
      <c r="W17" s="12">
        <v>152.21303690000002</v>
      </c>
      <c r="X17" s="12">
        <v>155.99962331000003</v>
      </c>
      <c r="Y17" s="12">
        <v>159.53878194999999</v>
      </c>
      <c r="Z17" s="12">
        <v>153.83610557</v>
      </c>
      <c r="AA17" s="12">
        <v>152.54685340999998</v>
      </c>
    </row>
    <row r="18" spans="1:27">
      <c r="A18" s="35" t="s">
        <v>98</v>
      </c>
      <c r="B18" s="35"/>
      <c r="C18" s="29">
        <v>533191.82843208627</v>
      </c>
      <c r="D18" s="29">
        <v>502487.0650098339</v>
      </c>
      <c r="E18" s="29">
        <v>421612.61463559692</v>
      </c>
      <c r="F18" s="29">
        <v>372323.4360978636</v>
      </c>
      <c r="G18" s="29">
        <v>312843.4169894043</v>
      </c>
      <c r="H18" s="29">
        <v>290697.59271478909</v>
      </c>
      <c r="I18" s="29">
        <v>254880.70672203123</v>
      </c>
      <c r="J18" s="29">
        <v>230532.28830727306</v>
      </c>
      <c r="K18" s="29">
        <v>196444.11030041683</v>
      </c>
      <c r="L18" s="29">
        <v>173276.9613019868</v>
      </c>
      <c r="M18" s="29">
        <v>160854.63256303107</v>
      </c>
      <c r="N18" s="29">
        <v>162683.70646931976</v>
      </c>
      <c r="O18" s="29">
        <v>129484.14993977157</v>
      </c>
      <c r="P18" s="29">
        <v>117439.47133741993</v>
      </c>
      <c r="Q18" s="29">
        <v>113061.32372152313</v>
      </c>
      <c r="R18" s="29">
        <v>98096.036736964132</v>
      </c>
      <c r="S18" s="29">
        <v>93556.708916126765</v>
      </c>
      <c r="T18" s="29">
        <v>86097.854597312398</v>
      </c>
      <c r="U18" s="29">
        <v>67527.546630211786</v>
      </c>
      <c r="V18" s="29">
        <v>73481.846258004996</v>
      </c>
      <c r="W18" s="29">
        <v>74535.610555686755</v>
      </c>
      <c r="X18" s="29">
        <v>56959.782959226635</v>
      </c>
      <c r="Y18" s="29">
        <v>54006.515783404575</v>
      </c>
      <c r="Z18" s="29">
        <v>58989.992142737145</v>
      </c>
      <c r="AA18" s="29">
        <v>50361.687913169859</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154753.86050000001</v>
      </c>
      <c r="D21" s="12">
        <v>143754.65849999999</v>
      </c>
      <c r="E21" s="12">
        <v>109434.56796000001</v>
      </c>
      <c r="F21" s="12">
        <v>97394.509000000005</v>
      </c>
      <c r="G21" s="12">
        <v>74800.694658969995</v>
      </c>
      <c r="H21" s="12">
        <v>62550.317649489996</v>
      </c>
      <c r="I21" s="12">
        <v>51424.567365634997</v>
      </c>
      <c r="J21" s="12">
        <v>43736.315289869999</v>
      </c>
      <c r="K21" s="12">
        <v>40780.71875272</v>
      </c>
      <c r="L21" s="12">
        <v>37808.636776109997</v>
      </c>
      <c r="M21" s="12">
        <v>16888.4905</v>
      </c>
      <c r="N21" s="12">
        <v>16475.441999999999</v>
      </c>
      <c r="O21" s="12">
        <v>13826.695</v>
      </c>
      <c r="P21" s="12">
        <v>11360.544</v>
      </c>
      <c r="Q21" s="12">
        <v>11953.880499999999</v>
      </c>
      <c r="R21" s="12">
        <v>5981.3129565399995</v>
      </c>
      <c r="S21" s="12">
        <v>5458.3098991200004</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125.18975999999999</v>
      </c>
      <c r="D23" s="12">
        <v>162.85763131899998</v>
      </c>
      <c r="E23" s="12">
        <v>4083.2476407130002</v>
      </c>
      <c r="F23" s="12">
        <v>3059.8999481239998</v>
      </c>
      <c r="G23" s="12">
        <v>3262.4773716679997</v>
      </c>
      <c r="H23" s="12">
        <v>2839.5096620999998</v>
      </c>
      <c r="I23" s="12">
        <v>4205.1738589440001</v>
      </c>
      <c r="J23" s="12">
        <v>4202.4046159899999</v>
      </c>
      <c r="K23" s="12">
        <v>4663.4485181310001</v>
      </c>
      <c r="L23" s="12">
        <v>3300.6876454649996</v>
      </c>
      <c r="M23" s="12">
        <v>5340.5414648309998</v>
      </c>
      <c r="N23" s="12">
        <v>5908.4254256840004</v>
      </c>
      <c r="O23" s="12">
        <v>3485.6386331130002</v>
      </c>
      <c r="P23" s="12">
        <v>3571.8208104710002</v>
      </c>
      <c r="Q23" s="12">
        <v>3409.8278405579999</v>
      </c>
      <c r="R23" s="12">
        <v>4646.9784716940003</v>
      </c>
      <c r="S23" s="12">
        <v>3764.956375534</v>
      </c>
      <c r="T23" s="12">
        <v>3594.4469768269996</v>
      </c>
      <c r="U23" s="12">
        <v>3056.5559955384997</v>
      </c>
      <c r="V23" s="12">
        <v>3619.3297422759997</v>
      </c>
      <c r="W23" s="12">
        <v>1.4979167999999999E-2</v>
      </c>
      <c r="X23" s="12">
        <v>1.3466159E-2</v>
      </c>
      <c r="Y23" s="12">
        <v>1.2986843E-2</v>
      </c>
      <c r="Z23" s="12">
        <v>1.4336036999999999E-2</v>
      </c>
      <c r="AA23" s="12">
        <v>1.3523808E-2</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44.568067419700007</v>
      </c>
      <c r="D25" s="12">
        <v>37.629122434400003</v>
      </c>
      <c r="E25" s="12">
        <v>183.71197392830001</v>
      </c>
      <c r="F25" s="12">
        <v>169.62753285699998</v>
      </c>
      <c r="G25" s="12">
        <v>80.453511102399986</v>
      </c>
      <c r="H25" s="12">
        <v>27.705628220299996</v>
      </c>
      <c r="I25" s="12">
        <v>11.133860550599998</v>
      </c>
      <c r="J25" s="12">
        <v>97.40727219659999</v>
      </c>
      <c r="K25" s="12">
        <v>44.214117934299999</v>
      </c>
      <c r="L25" s="12">
        <v>134.14542160119998</v>
      </c>
      <c r="M25" s="12">
        <v>205.7060924212</v>
      </c>
      <c r="N25" s="12">
        <v>1094.8974202730001</v>
      </c>
      <c r="O25" s="12">
        <v>837.27383619919988</v>
      </c>
      <c r="P25" s="12">
        <v>1095.8144456239002</v>
      </c>
      <c r="Q25" s="12">
        <v>475.63493348199995</v>
      </c>
      <c r="R25" s="12">
        <v>1150.9089227433999</v>
      </c>
      <c r="S25" s="12">
        <v>2543.8123295169999</v>
      </c>
      <c r="T25" s="12">
        <v>7041.8591538860001</v>
      </c>
      <c r="U25" s="12">
        <v>2702.6912668489995</v>
      </c>
      <c r="V25" s="12">
        <v>2707.7807705389996</v>
      </c>
      <c r="W25" s="12">
        <v>5605.9641033900007</v>
      </c>
      <c r="X25" s="12">
        <v>2043.0126163900002</v>
      </c>
      <c r="Y25" s="12">
        <v>2735.4925896720001</v>
      </c>
      <c r="Z25" s="12">
        <v>2741.9029652720001</v>
      </c>
      <c r="AA25" s="12">
        <v>2766.8903488200003</v>
      </c>
    </row>
    <row r="26" spans="1:27">
      <c r="A26" s="11" t="s">
        <v>26</v>
      </c>
      <c r="B26" s="11" t="s">
        <v>3</v>
      </c>
      <c r="C26" s="12">
        <v>14573.42935</v>
      </c>
      <c r="D26" s="12">
        <v>17521.392500000002</v>
      </c>
      <c r="E26" s="12">
        <v>18692.382960000003</v>
      </c>
      <c r="F26" s="12">
        <v>16738.316360000001</v>
      </c>
      <c r="G26" s="12">
        <v>13695.05834</v>
      </c>
      <c r="H26" s="12">
        <v>18454.671740000002</v>
      </c>
      <c r="I26" s="12">
        <v>14789.4244</v>
      </c>
      <c r="J26" s="12">
        <v>13592.04276</v>
      </c>
      <c r="K26" s="12">
        <v>12958.6155</v>
      </c>
      <c r="L26" s="12">
        <v>10501.2361</v>
      </c>
      <c r="M26" s="12">
        <v>12384.150609999999</v>
      </c>
      <c r="N26" s="12">
        <v>12342.26607</v>
      </c>
      <c r="O26" s="12">
        <v>10593.244919999999</v>
      </c>
      <c r="P26" s="12">
        <v>8907.0408399999997</v>
      </c>
      <c r="Q26" s="12">
        <v>11754.587730000001</v>
      </c>
      <c r="R26" s="12">
        <v>9718.7738300000001</v>
      </c>
      <c r="S26" s="12">
        <v>8015.8264399999998</v>
      </c>
      <c r="T26" s="12">
        <v>7520.7406600000004</v>
      </c>
      <c r="U26" s="12">
        <v>6435.6030199999996</v>
      </c>
      <c r="V26" s="12">
        <v>7247.8220000000001</v>
      </c>
      <c r="W26" s="12">
        <v>7183.6790799999999</v>
      </c>
      <c r="X26" s="12">
        <v>6336.05746</v>
      </c>
      <c r="Y26" s="12">
        <v>5150.0721700000004</v>
      </c>
      <c r="Z26" s="12">
        <v>7198.2864200000013</v>
      </c>
      <c r="AA26" s="12">
        <v>6847.9836399999995</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872.64550210946504</v>
      </c>
      <c r="D28" s="12">
        <v>879.88165323039402</v>
      </c>
      <c r="E28" s="12">
        <v>1381.4478863484967</v>
      </c>
      <c r="F28" s="12">
        <v>1416.8145404864786</v>
      </c>
      <c r="G28" s="12">
        <v>1970.7516902230373</v>
      </c>
      <c r="H28" s="12">
        <v>2083.6148233972358</v>
      </c>
      <c r="I28" s="12">
        <v>1906.9031889378921</v>
      </c>
      <c r="J28" s="12">
        <v>1800.3633660634</v>
      </c>
      <c r="K28" s="12">
        <v>1711.4837208210797</v>
      </c>
      <c r="L28" s="12">
        <v>1813.76620927464</v>
      </c>
      <c r="M28" s="12">
        <v>1782.8345841162559</v>
      </c>
      <c r="N28" s="12">
        <v>1689.04056514787</v>
      </c>
      <c r="O28" s="12">
        <v>1929.5344368163098</v>
      </c>
      <c r="P28" s="12">
        <v>1899.74671440528</v>
      </c>
      <c r="Q28" s="12">
        <v>1951.6540449313609</v>
      </c>
      <c r="R28" s="12">
        <v>1739.4806059301998</v>
      </c>
      <c r="S28" s="12">
        <v>1639.69884056464</v>
      </c>
      <c r="T28" s="12">
        <v>1474.0567586550101</v>
      </c>
      <c r="U28" s="12">
        <v>1500.93940820956</v>
      </c>
      <c r="V28" s="12">
        <v>1414.0071716870698</v>
      </c>
      <c r="W28" s="12">
        <v>1318.418257121376</v>
      </c>
      <c r="X28" s="12">
        <v>1310.1434420895353</v>
      </c>
      <c r="Y28" s="12">
        <v>1311.7781371806891</v>
      </c>
      <c r="Z28" s="12">
        <v>1359.1900338439602</v>
      </c>
      <c r="AA28" s="12">
        <v>1295.8285507242199</v>
      </c>
    </row>
    <row r="29" spans="1:27">
      <c r="A29" s="11" t="s">
        <v>26</v>
      </c>
      <c r="B29" s="11" t="s">
        <v>9</v>
      </c>
      <c r="C29" s="12">
        <v>768.72835147290425</v>
      </c>
      <c r="D29" s="12">
        <v>704.10741766256967</v>
      </c>
      <c r="E29" s="12">
        <v>834.3093704938301</v>
      </c>
      <c r="F29" s="12">
        <v>824.19755462478997</v>
      </c>
      <c r="G29" s="12">
        <v>783.22482752703991</v>
      </c>
      <c r="H29" s="12">
        <v>713.21334136187011</v>
      </c>
      <c r="I29" s="12">
        <v>819.54508206807009</v>
      </c>
      <c r="J29" s="12">
        <v>985.96272602215015</v>
      </c>
      <c r="K29" s="12">
        <v>974.25295015134986</v>
      </c>
      <c r="L29" s="12">
        <v>988.37647187315997</v>
      </c>
      <c r="M29" s="12">
        <v>1046.9673060923801</v>
      </c>
      <c r="N29" s="12">
        <v>969.22449347306997</v>
      </c>
      <c r="O29" s="12">
        <v>974.79520294789995</v>
      </c>
      <c r="P29" s="12">
        <v>1000.2656442821</v>
      </c>
      <c r="Q29" s="12">
        <v>930.75670249999996</v>
      </c>
      <c r="R29" s="12">
        <v>1005.4884419599998</v>
      </c>
      <c r="S29" s="12">
        <v>1078.7850183399996</v>
      </c>
      <c r="T29" s="12">
        <v>1043.83853206</v>
      </c>
      <c r="U29" s="12">
        <v>1077.11605603</v>
      </c>
      <c r="V29" s="12">
        <v>1136.0019420000001</v>
      </c>
      <c r="W29" s="12">
        <v>1064.2036665799999</v>
      </c>
      <c r="X29" s="12">
        <v>1076.0031190999998</v>
      </c>
      <c r="Y29" s="12">
        <v>1013.8096214999999</v>
      </c>
      <c r="Z29" s="12">
        <v>914.71733237000012</v>
      </c>
      <c r="AA29" s="12">
        <v>861.59328597000001</v>
      </c>
    </row>
    <row r="30" spans="1:27">
      <c r="A30" s="11" t="s">
        <v>26</v>
      </c>
      <c r="B30" s="11" t="s">
        <v>102</v>
      </c>
      <c r="C30" s="12">
        <v>1.8863440443499999</v>
      </c>
      <c r="D30" s="12">
        <v>2.0880937390000005</v>
      </c>
      <c r="E30" s="12">
        <v>271.61776117689999</v>
      </c>
      <c r="F30" s="12">
        <v>266.60815825290001</v>
      </c>
      <c r="G30" s="12">
        <v>355.76186722010004</v>
      </c>
      <c r="H30" s="12">
        <v>415.57062945620004</v>
      </c>
      <c r="I30" s="12">
        <v>431.3414782433</v>
      </c>
      <c r="J30" s="12">
        <v>433.02065500789996</v>
      </c>
      <c r="K30" s="12">
        <v>400.55632102700002</v>
      </c>
      <c r="L30" s="12">
        <v>630.82743515719994</v>
      </c>
      <c r="M30" s="12">
        <v>572.46648768929992</v>
      </c>
      <c r="N30" s="12">
        <v>517.37350491589996</v>
      </c>
      <c r="O30" s="12">
        <v>648.64998598499994</v>
      </c>
      <c r="P30" s="12">
        <v>610.28955269739993</v>
      </c>
      <c r="Q30" s="12">
        <v>573.76655044460006</v>
      </c>
      <c r="R30" s="12">
        <v>567.03028943670006</v>
      </c>
      <c r="S30" s="12">
        <v>666.77319242110002</v>
      </c>
      <c r="T30" s="12">
        <v>612.33523856429997</v>
      </c>
      <c r="U30" s="12">
        <v>806.48574343600001</v>
      </c>
      <c r="V30" s="12">
        <v>744.28083005259998</v>
      </c>
      <c r="W30" s="12">
        <v>661.48429268580003</v>
      </c>
      <c r="X30" s="12">
        <v>732.46801555699994</v>
      </c>
      <c r="Y30" s="12">
        <v>623.13276683050015</v>
      </c>
      <c r="Z30" s="12">
        <v>528.30226027490005</v>
      </c>
      <c r="AA30" s="12">
        <v>460.16098385600003</v>
      </c>
    </row>
    <row r="31" spans="1:27">
      <c r="A31" s="11" t="s">
        <v>26</v>
      </c>
      <c r="B31" s="11" t="s">
        <v>15</v>
      </c>
      <c r="C31" s="12">
        <v>1100.60122</v>
      </c>
      <c r="D31" s="12">
        <v>1224.7463400000001</v>
      </c>
      <c r="E31" s="12">
        <v>1361.0684204775002</v>
      </c>
      <c r="F31" s="12">
        <v>3562.0419109291001</v>
      </c>
      <c r="G31" s="12">
        <v>6486.4621669617991</v>
      </c>
      <c r="H31" s="12">
        <v>14168.532662937996</v>
      </c>
      <c r="I31" s="12">
        <v>14041.1353072518</v>
      </c>
      <c r="J31" s="12">
        <v>17234.084281343799</v>
      </c>
      <c r="K31" s="12">
        <v>18568.124281177195</v>
      </c>
      <c r="L31" s="12">
        <v>15973.052327285399</v>
      </c>
      <c r="M31" s="12">
        <v>17301.794726881501</v>
      </c>
      <c r="N31" s="12">
        <v>17031.621316831101</v>
      </c>
      <c r="O31" s="12">
        <v>16687.072673100498</v>
      </c>
      <c r="P31" s="12">
        <v>16816.3233745818</v>
      </c>
      <c r="Q31" s="12">
        <v>15775.698014674797</v>
      </c>
      <c r="R31" s="12">
        <v>14282.236652411799</v>
      </c>
      <c r="S31" s="12">
        <v>12517.3525779802</v>
      </c>
      <c r="T31" s="12">
        <v>10667.860783691403</v>
      </c>
      <c r="U31" s="12">
        <v>11376.370173380201</v>
      </c>
      <c r="V31" s="12">
        <v>10261.549270431804</v>
      </c>
      <c r="W31" s="12">
        <v>8748.7700577197993</v>
      </c>
      <c r="X31" s="12">
        <v>8997.1061055030987</v>
      </c>
      <c r="Y31" s="12">
        <v>8520.8097729175006</v>
      </c>
      <c r="Z31" s="12">
        <v>9194.3213981792996</v>
      </c>
      <c r="AA31" s="12">
        <v>7146.0455197438014</v>
      </c>
    </row>
    <row r="32" spans="1:27">
      <c r="A32" s="11" t="s">
        <v>26</v>
      </c>
      <c r="B32" s="11" t="s">
        <v>17</v>
      </c>
      <c r="C32" s="12">
        <v>1.6683762659999997</v>
      </c>
      <c r="D32" s="12">
        <v>3.3896809299999999</v>
      </c>
      <c r="E32" s="12">
        <v>6.3692104599999997</v>
      </c>
      <c r="F32" s="12">
        <v>8.8410556400000004</v>
      </c>
      <c r="G32" s="12">
        <v>11.570564254999999</v>
      </c>
      <c r="H32" s="12">
        <v>13.711925579999999</v>
      </c>
      <c r="I32" s="12">
        <v>17.255016349999998</v>
      </c>
      <c r="J32" s="12">
        <v>20.031057990000001</v>
      </c>
      <c r="K32" s="12">
        <v>23.487998839999999</v>
      </c>
      <c r="L32" s="12">
        <v>27.001063479999999</v>
      </c>
      <c r="M32" s="12">
        <v>30.611111959999999</v>
      </c>
      <c r="N32" s="12">
        <v>32.958781610000003</v>
      </c>
      <c r="O32" s="12">
        <v>37.764679000000001</v>
      </c>
      <c r="P32" s="12">
        <v>40.969854259999998</v>
      </c>
      <c r="Q32" s="12">
        <v>42.476393250000001</v>
      </c>
      <c r="R32" s="12">
        <v>45.674349289999995</v>
      </c>
      <c r="S32" s="12">
        <v>47.827069340000001</v>
      </c>
      <c r="T32" s="12">
        <v>48.073939099999997</v>
      </c>
      <c r="U32" s="12">
        <v>50.309048740000001</v>
      </c>
      <c r="V32" s="12">
        <v>51.289714859999997</v>
      </c>
      <c r="W32" s="12">
        <v>49.267806000000007</v>
      </c>
      <c r="X32" s="12">
        <v>51.357949900000008</v>
      </c>
      <c r="Y32" s="12">
        <v>51.695695600000001</v>
      </c>
      <c r="Z32" s="12">
        <v>50.693011939999998</v>
      </c>
      <c r="AA32" s="12">
        <v>50.432712330000001</v>
      </c>
    </row>
    <row r="33" spans="1:27">
      <c r="A33" s="35" t="s">
        <v>98</v>
      </c>
      <c r="B33" s="35"/>
      <c r="C33" s="29">
        <v>171138.42153100207</v>
      </c>
      <c r="D33" s="29">
        <v>163060.52682464634</v>
      </c>
      <c r="E33" s="29">
        <v>134609.66779148363</v>
      </c>
      <c r="F33" s="29">
        <v>119603.36493609227</v>
      </c>
      <c r="G33" s="29">
        <v>94592.660399490487</v>
      </c>
      <c r="H33" s="29">
        <v>86669.032844569403</v>
      </c>
      <c r="I33" s="29">
        <v>73156.747756135563</v>
      </c>
      <c r="J33" s="29">
        <v>64414.496030142152</v>
      </c>
      <c r="K33" s="29">
        <v>61132.733559757733</v>
      </c>
      <c r="L33" s="29">
        <v>54546.848624323997</v>
      </c>
      <c r="M33" s="29">
        <v>37648.690557460839</v>
      </c>
      <c r="N33" s="29">
        <v>38479.295974577937</v>
      </c>
      <c r="O33" s="29">
        <v>31647.182029076412</v>
      </c>
      <c r="P33" s="29">
        <v>27835.232454782279</v>
      </c>
      <c r="Q33" s="29">
        <v>30476.341751471362</v>
      </c>
      <c r="R33" s="29">
        <v>24242.943228867596</v>
      </c>
      <c r="S33" s="29">
        <v>22501.388903075644</v>
      </c>
      <c r="T33" s="29">
        <v>20674.942081428009</v>
      </c>
      <c r="U33" s="29">
        <v>14772.905746627059</v>
      </c>
      <c r="V33" s="29">
        <v>16124.94162650207</v>
      </c>
      <c r="W33" s="29">
        <v>15172.280086259376</v>
      </c>
      <c r="X33" s="29">
        <v>10765.230103738535</v>
      </c>
      <c r="Y33" s="29">
        <v>10211.16550519569</v>
      </c>
      <c r="Z33" s="29">
        <v>12214.111087522962</v>
      </c>
      <c r="AA33" s="29">
        <v>11772.30934932222</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155869.02830000001</v>
      </c>
      <c r="D36" s="12">
        <v>149439.66580000002</v>
      </c>
      <c r="E36" s="12">
        <v>117140.14693344</v>
      </c>
      <c r="F36" s="12">
        <v>101934.90175231999</v>
      </c>
      <c r="G36" s="12">
        <v>90668.738418859997</v>
      </c>
      <c r="H36" s="12">
        <v>83088.145586640007</v>
      </c>
      <c r="I36" s="12">
        <v>62692.313440104001</v>
      </c>
      <c r="J36" s="12">
        <v>55297.067832099005</v>
      </c>
      <c r="K36" s="12">
        <v>46448.033175349992</v>
      </c>
      <c r="L36" s="12">
        <v>38864.376948376004</v>
      </c>
      <c r="M36" s="12">
        <v>35974.879458086994</v>
      </c>
      <c r="N36" s="12">
        <v>34116.967245129003</v>
      </c>
      <c r="O36" s="12">
        <v>23317.877164901005</v>
      </c>
      <c r="P36" s="12">
        <v>21852.931274130999</v>
      </c>
      <c r="Q36" s="12">
        <v>18558.723399424001</v>
      </c>
      <c r="R36" s="12">
        <v>11068.518254030001</v>
      </c>
      <c r="S36" s="12">
        <v>11176.874793626999</v>
      </c>
      <c r="T36" s="12">
        <v>0.33604905100000004</v>
      </c>
      <c r="U36" s="12">
        <v>0.28822473699999995</v>
      </c>
      <c r="V36" s="12">
        <v>0.23601573099999998</v>
      </c>
      <c r="W36" s="12">
        <v>0.21170657100000004</v>
      </c>
      <c r="X36" s="12">
        <v>7.5295039500000008E-2</v>
      </c>
      <c r="Y36" s="12">
        <v>5.8515511999999999E-2</v>
      </c>
      <c r="Z36" s="12">
        <v>4.7595462999999998E-2</v>
      </c>
      <c r="AA36" s="12">
        <v>3.3891349799999998E-2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6354.3731090000001</v>
      </c>
      <c r="D38" s="12">
        <v>5779.3289017000006</v>
      </c>
      <c r="E38" s="12">
        <v>13613.350908304001</v>
      </c>
      <c r="F38" s="12">
        <v>14215.145252681001</v>
      </c>
      <c r="G38" s="12">
        <v>13729.948348524</v>
      </c>
      <c r="H38" s="12">
        <v>11242.490390414001</v>
      </c>
      <c r="I38" s="12">
        <v>15645.583131686999</v>
      </c>
      <c r="J38" s="12">
        <v>13333.536699305998</v>
      </c>
      <c r="K38" s="12">
        <v>15346.610475905001</v>
      </c>
      <c r="L38" s="12">
        <v>13405.212510266001</v>
      </c>
      <c r="M38" s="12">
        <v>17372.801174724002</v>
      </c>
      <c r="N38" s="12">
        <v>17463.344292531998</v>
      </c>
      <c r="O38" s="12">
        <v>14749.026348628002</v>
      </c>
      <c r="P38" s="12">
        <v>11460.922337044</v>
      </c>
      <c r="Q38" s="12">
        <v>9606.0141580829986</v>
      </c>
      <c r="R38" s="12">
        <v>11702.690140549999</v>
      </c>
      <c r="S38" s="12">
        <v>8911.9607820270012</v>
      </c>
      <c r="T38" s="12">
        <v>9762.0334267480011</v>
      </c>
      <c r="U38" s="12">
        <v>8480.6029099240004</v>
      </c>
      <c r="V38" s="12">
        <v>8804.0627518859983</v>
      </c>
      <c r="W38" s="12">
        <v>8697.1617383730008</v>
      </c>
      <c r="X38" s="12">
        <v>6899.3623742350001</v>
      </c>
      <c r="Y38" s="12">
        <v>3322.9731474039995</v>
      </c>
      <c r="Z38" s="12">
        <v>2077.1724895480002</v>
      </c>
      <c r="AA38" s="12">
        <v>1942.569791357</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20.385160796899999</v>
      </c>
      <c r="D40" s="12">
        <v>3.1950478599999999E-2</v>
      </c>
      <c r="E40" s="12">
        <v>140.8654172887</v>
      </c>
      <c r="F40" s="12">
        <v>407.59675823599997</v>
      </c>
      <c r="G40" s="12">
        <v>193.79909785230001</v>
      </c>
      <c r="H40" s="12">
        <v>113.72806534110001</v>
      </c>
      <c r="I40" s="12">
        <v>323.6244549278</v>
      </c>
      <c r="J40" s="12">
        <v>837.59841836400005</v>
      </c>
      <c r="K40" s="12">
        <v>1418.3090311509</v>
      </c>
      <c r="L40" s="12">
        <v>1080.8350514795</v>
      </c>
      <c r="M40" s="12">
        <v>2605.7033835075995</v>
      </c>
      <c r="N40" s="12">
        <v>2902.8143620653991</v>
      </c>
      <c r="O40" s="12">
        <v>2898.9861638970997</v>
      </c>
      <c r="P40" s="12">
        <v>4343.2781346405</v>
      </c>
      <c r="Q40" s="12">
        <v>1479.175333252</v>
      </c>
      <c r="R40" s="12">
        <v>2339.3487886659996</v>
      </c>
      <c r="S40" s="12">
        <v>3541.7442949680003</v>
      </c>
      <c r="T40" s="12">
        <v>8459.3151349360014</v>
      </c>
      <c r="U40" s="12">
        <v>3415.3924638699996</v>
      </c>
      <c r="V40" s="12">
        <v>5395.0233943379999</v>
      </c>
      <c r="W40" s="12">
        <v>5301.93876972</v>
      </c>
      <c r="X40" s="12">
        <v>3266.480735356</v>
      </c>
      <c r="Y40" s="12">
        <v>5084.6425327719999</v>
      </c>
      <c r="Z40" s="12">
        <v>4419.2314856440007</v>
      </c>
      <c r="AA40" s="12">
        <v>3125.0147639940001</v>
      </c>
    </row>
    <row r="41" spans="1:27">
      <c r="A41" s="11" t="s">
        <v>27</v>
      </c>
      <c r="B41" s="11" t="s">
        <v>3</v>
      </c>
      <c r="C41" s="12">
        <v>4722.6790000000001</v>
      </c>
      <c r="D41" s="12">
        <v>4555.9839000000002</v>
      </c>
      <c r="E41" s="12">
        <v>4386.1570000000002</v>
      </c>
      <c r="F41" s="12">
        <v>3974.4760000000001</v>
      </c>
      <c r="G41" s="12">
        <v>3847.7783999999997</v>
      </c>
      <c r="H41" s="12">
        <v>3684.3233</v>
      </c>
      <c r="I41" s="12">
        <v>3458.6488999999997</v>
      </c>
      <c r="J41" s="12">
        <v>3267.8309000000004</v>
      </c>
      <c r="K41" s="12">
        <v>3091.9605999999999</v>
      </c>
      <c r="L41" s="12">
        <v>2950.4732000000004</v>
      </c>
      <c r="M41" s="12">
        <v>2782.3756000000003</v>
      </c>
      <c r="N41" s="12">
        <v>2621.8241000000003</v>
      </c>
      <c r="O41" s="12">
        <v>2467.1105400000001</v>
      </c>
      <c r="P41" s="12">
        <v>2344.154</v>
      </c>
      <c r="Q41" s="12">
        <v>711.90956000000006</v>
      </c>
      <c r="R41" s="12">
        <v>645.81775000000005</v>
      </c>
      <c r="S41" s="12">
        <v>525.71069999999997</v>
      </c>
      <c r="T41" s="12">
        <v>512.41849999999999</v>
      </c>
      <c r="U41" s="12">
        <v>477.16803000000004</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556.00180776351988</v>
      </c>
      <c r="D43" s="12">
        <v>484.69421861238999</v>
      </c>
      <c r="E43" s="12">
        <v>1159.1938628067498</v>
      </c>
      <c r="F43" s="12">
        <v>1207.4554175153203</v>
      </c>
      <c r="G43" s="12">
        <v>1264.5024725352803</v>
      </c>
      <c r="H43" s="12">
        <v>1532.2562555872</v>
      </c>
      <c r="I43" s="12">
        <v>1646.04686278802</v>
      </c>
      <c r="J43" s="12">
        <v>1729.9287654430698</v>
      </c>
      <c r="K43" s="12">
        <v>1628.4290143240601</v>
      </c>
      <c r="L43" s="12">
        <v>1688.2353844290201</v>
      </c>
      <c r="M43" s="12">
        <v>1632.0060929871001</v>
      </c>
      <c r="N43" s="12">
        <v>1551.1988535640503</v>
      </c>
      <c r="O43" s="12">
        <v>1478.45881421067</v>
      </c>
      <c r="P43" s="12">
        <v>1522.0671749200803</v>
      </c>
      <c r="Q43" s="12">
        <v>1751.2603794838301</v>
      </c>
      <c r="R43" s="12">
        <v>1630.8704968583297</v>
      </c>
      <c r="S43" s="12">
        <v>1552.9583850398903</v>
      </c>
      <c r="T43" s="12">
        <v>1423.8598770806598</v>
      </c>
      <c r="U43" s="12">
        <v>1346.5024054577598</v>
      </c>
      <c r="V43" s="12">
        <v>1316.9588775930599</v>
      </c>
      <c r="W43" s="12">
        <v>1291.6013222205399</v>
      </c>
      <c r="X43" s="12">
        <v>1172.6636183031499</v>
      </c>
      <c r="Y43" s="12">
        <v>1173.6064306464802</v>
      </c>
      <c r="Z43" s="12">
        <v>1395.3055561553604</v>
      </c>
      <c r="AA43" s="12">
        <v>1299.2108722105602</v>
      </c>
    </row>
    <row r="44" spans="1:27">
      <c r="A44" s="11" t="s">
        <v>27</v>
      </c>
      <c r="B44" s="11" t="s">
        <v>9</v>
      </c>
      <c r="C44" s="12">
        <v>734.82507833160389</v>
      </c>
      <c r="D44" s="12">
        <v>687.91148042851012</v>
      </c>
      <c r="E44" s="12">
        <v>681.09154957351973</v>
      </c>
      <c r="F44" s="12">
        <v>634.64541293695004</v>
      </c>
      <c r="G44" s="12">
        <v>591.24351940441989</v>
      </c>
      <c r="H44" s="12">
        <v>508.23067938004004</v>
      </c>
      <c r="I44" s="12">
        <v>522.76998677825986</v>
      </c>
      <c r="J44" s="12">
        <v>512.65642850861991</v>
      </c>
      <c r="K44" s="12">
        <v>586.26621789849003</v>
      </c>
      <c r="L44" s="12">
        <v>600.42636514027004</v>
      </c>
      <c r="M44" s="12">
        <v>633.73577035369988</v>
      </c>
      <c r="N44" s="12">
        <v>703.0429071944003</v>
      </c>
      <c r="O44" s="12">
        <v>687.37530170691991</v>
      </c>
      <c r="P44" s="12">
        <v>627.27182938458986</v>
      </c>
      <c r="Q44" s="12">
        <v>627.52350768289978</v>
      </c>
      <c r="R44" s="12">
        <v>793.41968131010003</v>
      </c>
      <c r="S44" s="12">
        <v>1004.3070576549699</v>
      </c>
      <c r="T44" s="12">
        <v>1155.2830254086998</v>
      </c>
      <c r="U44" s="12">
        <v>1279.8891153647699</v>
      </c>
      <c r="V44" s="12">
        <v>1630.4399368915999</v>
      </c>
      <c r="W44" s="12">
        <v>1578.8176025739997</v>
      </c>
      <c r="X44" s="12">
        <v>1447.3870901465</v>
      </c>
      <c r="Y44" s="12">
        <v>1372.6730922959998</v>
      </c>
      <c r="Z44" s="12">
        <v>1258.0780080100001</v>
      </c>
      <c r="AA44" s="12">
        <v>1269.2460015500001</v>
      </c>
    </row>
    <row r="45" spans="1:27">
      <c r="A45" s="11" t="s">
        <v>27</v>
      </c>
      <c r="B45" s="11" t="s">
        <v>102</v>
      </c>
      <c r="C45" s="12">
        <v>4.68749588827</v>
      </c>
      <c r="D45" s="12">
        <v>4.4636184436699997</v>
      </c>
      <c r="E45" s="12">
        <v>4.416838631000001</v>
      </c>
      <c r="F45" s="12">
        <v>4.3104366184000007</v>
      </c>
      <c r="G45" s="12">
        <v>3.9826133750000001</v>
      </c>
      <c r="H45" s="12">
        <v>189.551976</v>
      </c>
      <c r="I45" s="12">
        <v>184.08919150000003</v>
      </c>
      <c r="J45" s="12">
        <v>333.07672700000001</v>
      </c>
      <c r="K45" s="12">
        <v>369.14693130000001</v>
      </c>
      <c r="L45" s="12">
        <v>456.70982899999996</v>
      </c>
      <c r="M45" s="12">
        <v>487.8176618</v>
      </c>
      <c r="N45" s="12">
        <v>556.04814780000004</v>
      </c>
      <c r="O45" s="12">
        <v>571.09956729999999</v>
      </c>
      <c r="P45" s="12">
        <v>548.35534299999995</v>
      </c>
      <c r="Q45" s="12">
        <v>448.59558220000002</v>
      </c>
      <c r="R45" s="12">
        <v>467.74875050000003</v>
      </c>
      <c r="S45" s="12">
        <v>578.36644709999996</v>
      </c>
      <c r="T45" s="12">
        <v>576.38880159999997</v>
      </c>
      <c r="U45" s="12">
        <v>905.16102310000008</v>
      </c>
      <c r="V45" s="12">
        <v>1189.9063026000001</v>
      </c>
      <c r="W45" s="12">
        <v>1138.4370692999998</v>
      </c>
      <c r="X45" s="12">
        <v>1062.9288736000001</v>
      </c>
      <c r="Y45" s="12">
        <v>1025.7019149</v>
      </c>
      <c r="Z45" s="12">
        <v>849.91789570000003</v>
      </c>
      <c r="AA45" s="12">
        <v>846.20134789999997</v>
      </c>
    </row>
    <row r="46" spans="1:27">
      <c r="A46" s="11" t="s">
        <v>27</v>
      </c>
      <c r="B46" s="11" t="s">
        <v>15</v>
      </c>
      <c r="C46" s="12">
        <v>3373.5198</v>
      </c>
      <c r="D46" s="12">
        <v>3965.1758</v>
      </c>
      <c r="E46" s="12">
        <v>4701.7726059664001</v>
      </c>
      <c r="F46" s="12">
        <v>5610.5771955621994</v>
      </c>
      <c r="G46" s="12">
        <v>5337.5954362025004</v>
      </c>
      <c r="H46" s="12">
        <v>3499.2942069900005</v>
      </c>
      <c r="I46" s="12">
        <v>4083.6727288012003</v>
      </c>
      <c r="J46" s="12">
        <v>3762.6283712669997</v>
      </c>
      <c r="K46" s="12">
        <v>3579.1382363795001</v>
      </c>
      <c r="L46" s="12">
        <v>3093.3763940535</v>
      </c>
      <c r="M46" s="12">
        <v>2912.272314668</v>
      </c>
      <c r="N46" s="12">
        <v>2563.0728736566998</v>
      </c>
      <c r="O46" s="12">
        <v>2495.1085864890006</v>
      </c>
      <c r="P46" s="12">
        <v>2516.283617991</v>
      </c>
      <c r="Q46" s="12">
        <v>1509.013706725</v>
      </c>
      <c r="R46" s="12">
        <v>2024.427300414</v>
      </c>
      <c r="S46" s="12">
        <v>1768.8347685380002</v>
      </c>
      <c r="T46" s="12">
        <v>1860.6750687463</v>
      </c>
      <c r="U46" s="12">
        <v>1573.9369055340001</v>
      </c>
      <c r="V46" s="12">
        <v>1662.5980724823</v>
      </c>
      <c r="W46" s="12">
        <v>1407.8797421928</v>
      </c>
      <c r="X46" s="12">
        <v>1232.9385187998</v>
      </c>
      <c r="Y46" s="12">
        <v>1180.0524433011999</v>
      </c>
      <c r="Z46" s="12">
        <v>986.89620209829991</v>
      </c>
      <c r="AA46" s="12">
        <v>798.89427690380012</v>
      </c>
    </row>
    <row r="47" spans="1:27">
      <c r="A47" s="11" t="s">
        <v>27</v>
      </c>
      <c r="B47" s="11" t="s">
        <v>17</v>
      </c>
      <c r="C47" s="12">
        <v>1.0256483000000001</v>
      </c>
      <c r="D47" s="12">
        <v>1.5698037999999999</v>
      </c>
      <c r="E47" s="12">
        <v>2.649133</v>
      </c>
      <c r="F47" s="12">
        <v>4.1604945999999998</v>
      </c>
      <c r="G47" s="12">
        <v>5.7508603999999997</v>
      </c>
      <c r="H47" s="12">
        <v>7.0420596</v>
      </c>
      <c r="I47" s="12">
        <v>9.5025319999999986</v>
      </c>
      <c r="J47" s="12">
        <v>11.185231999999999</v>
      </c>
      <c r="K47" s="12">
        <v>14.848876000000001</v>
      </c>
      <c r="L47" s="12">
        <v>18.289861000000002</v>
      </c>
      <c r="M47" s="12">
        <v>21.999369999999999</v>
      </c>
      <c r="N47" s="12">
        <v>24.550236000000002</v>
      </c>
      <c r="O47" s="12">
        <v>27.751969000000003</v>
      </c>
      <c r="P47" s="12">
        <v>30.810151999999999</v>
      </c>
      <c r="Q47" s="12">
        <v>31.713153999999999</v>
      </c>
      <c r="R47" s="12">
        <v>34.920780000000001</v>
      </c>
      <c r="S47" s="12">
        <v>37.333179999999999</v>
      </c>
      <c r="T47" s="12">
        <v>39.647906000000006</v>
      </c>
      <c r="U47" s="12">
        <v>42.516152000000005</v>
      </c>
      <c r="V47" s="12">
        <v>46.090508</v>
      </c>
      <c r="W47" s="12">
        <v>47.094137000000003</v>
      </c>
      <c r="X47" s="12">
        <v>47.305605</v>
      </c>
      <c r="Y47" s="12">
        <v>48.001362999999998</v>
      </c>
      <c r="Z47" s="12">
        <v>46.453195000000001</v>
      </c>
      <c r="AA47" s="12">
        <v>46.271349999999998</v>
      </c>
    </row>
    <row r="48" spans="1:27">
      <c r="A48" s="35" t="s">
        <v>98</v>
      </c>
      <c r="B48" s="35"/>
      <c r="C48" s="29">
        <v>168257.29245589205</v>
      </c>
      <c r="D48" s="29">
        <v>160947.6162512195</v>
      </c>
      <c r="E48" s="29">
        <v>137120.80567141296</v>
      </c>
      <c r="F48" s="29">
        <v>122374.22059368926</v>
      </c>
      <c r="G48" s="29">
        <v>110296.01025717601</v>
      </c>
      <c r="H48" s="29">
        <v>100169.17427736236</v>
      </c>
      <c r="I48" s="29">
        <v>84288.986776285092</v>
      </c>
      <c r="J48" s="29">
        <v>74978.619043720682</v>
      </c>
      <c r="K48" s="29">
        <v>68519.608514628446</v>
      </c>
      <c r="L48" s="29">
        <v>58589.559459690798</v>
      </c>
      <c r="M48" s="29">
        <v>61001.501479659397</v>
      </c>
      <c r="N48" s="29">
        <v>59359.19176048485</v>
      </c>
      <c r="O48" s="29">
        <v>45598.834333343693</v>
      </c>
      <c r="P48" s="29">
        <v>42150.624750120172</v>
      </c>
      <c r="Q48" s="29">
        <v>32734.606337925728</v>
      </c>
      <c r="R48" s="29">
        <v>28180.66511141443</v>
      </c>
      <c r="S48" s="29">
        <v>26713.556013316858</v>
      </c>
      <c r="T48" s="29">
        <v>21313.246013224361</v>
      </c>
      <c r="U48" s="29">
        <v>14999.84314935353</v>
      </c>
      <c r="V48" s="29">
        <v>17146.720976439658</v>
      </c>
      <c r="W48" s="29">
        <v>16869.731139458541</v>
      </c>
      <c r="X48" s="29">
        <v>12785.969113080149</v>
      </c>
      <c r="Y48" s="29">
        <v>10953.953718630479</v>
      </c>
      <c r="Z48" s="29">
        <v>9149.8351348203614</v>
      </c>
      <c r="AA48" s="29">
        <v>7636.0753204613602</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100252.03049999999</v>
      </c>
      <c r="D52" s="12">
        <v>87341.55</v>
      </c>
      <c r="E52" s="12">
        <v>59693.601081248002</v>
      </c>
      <c r="F52" s="12">
        <v>52903.405717629008</v>
      </c>
      <c r="G52" s="12">
        <v>39202.12729530401</v>
      </c>
      <c r="H52" s="12">
        <v>30258.600380000003</v>
      </c>
      <c r="I52" s="12">
        <v>20139.938603069997</v>
      </c>
      <c r="J52" s="12">
        <v>17372.971982965002</v>
      </c>
      <c r="K52" s="12">
        <v>0.18517066900000001</v>
      </c>
      <c r="L52" s="12">
        <v>0.17965130700000001</v>
      </c>
      <c r="M52" s="12">
        <v>0.17286171099999997</v>
      </c>
      <c r="N52" s="12">
        <v>0.16833012</v>
      </c>
      <c r="O52" s="12">
        <v>0.14599858500000001</v>
      </c>
      <c r="P52" s="12">
        <v>0.126383518</v>
      </c>
      <c r="Q52" s="12">
        <v>0.12362471099999998</v>
      </c>
      <c r="R52" s="12">
        <v>9.5317230999999988E-2</v>
      </c>
      <c r="S52" s="12">
        <v>8.7153379000000003E-2</v>
      </c>
      <c r="T52" s="12">
        <v>8.1721182000000003E-2</v>
      </c>
      <c r="U52" s="12">
        <v>7.5987376999999995E-2</v>
      </c>
      <c r="V52" s="12">
        <v>7.1577313500000003E-2</v>
      </c>
      <c r="W52" s="12">
        <v>6.7501055500000004E-2</v>
      </c>
      <c r="X52" s="12">
        <v>5.6065203600000002E-2</v>
      </c>
      <c r="Y52" s="12">
        <v>1.0313884399999999E-2</v>
      </c>
      <c r="Z52" s="12">
        <v>1.3849735299999999E-2</v>
      </c>
      <c r="AA52" s="12">
        <v>0</v>
      </c>
    </row>
    <row r="53" spans="1:27">
      <c r="A53" s="11" t="s">
        <v>28</v>
      </c>
      <c r="B53" s="11" t="s">
        <v>8</v>
      </c>
      <c r="C53" s="12">
        <v>0</v>
      </c>
      <c r="D53" s="12">
        <v>1.1035804E-2</v>
      </c>
      <c r="E53" s="12">
        <v>1.2727305E-2</v>
      </c>
      <c r="F53" s="12">
        <v>1.5286062E-2</v>
      </c>
      <c r="G53" s="12">
        <v>1.4863761E-2</v>
      </c>
      <c r="H53" s="12">
        <v>1.5447863999999999E-2</v>
      </c>
      <c r="I53" s="12">
        <v>1.5429029E-2</v>
      </c>
      <c r="J53" s="12">
        <v>1.4904179E-2</v>
      </c>
      <c r="K53" s="12">
        <v>1.3795446999999999E-2</v>
      </c>
      <c r="L53" s="12">
        <v>1.3117725E-2</v>
      </c>
      <c r="M53" s="12">
        <v>1.2551035E-2</v>
      </c>
      <c r="N53" s="12">
        <v>1.4086104E-2</v>
      </c>
      <c r="O53" s="12">
        <v>1.27727E-2</v>
      </c>
      <c r="P53" s="12">
        <v>1.2194293E-2</v>
      </c>
      <c r="Q53" s="12">
        <v>1.5327983E-2</v>
      </c>
      <c r="R53" s="12">
        <v>1.4837049999999999E-2</v>
      </c>
      <c r="S53" s="12">
        <v>1.4274485999999999E-2</v>
      </c>
      <c r="T53" s="12">
        <v>1.4546105E-2</v>
      </c>
      <c r="U53" s="12">
        <v>1.4695752000000001E-2</v>
      </c>
      <c r="V53" s="12">
        <v>1.4523027000000001E-2</v>
      </c>
      <c r="W53" s="12">
        <v>2.2844742000000001E-2</v>
      </c>
      <c r="X53" s="12">
        <v>2.0840603000000003E-2</v>
      </c>
      <c r="Y53" s="12">
        <v>2.0048756000000001E-2</v>
      </c>
      <c r="Z53" s="12">
        <v>2.0060305E-2</v>
      </c>
      <c r="AA53" s="12">
        <v>1.9044764000000002E-2</v>
      </c>
    </row>
    <row r="54" spans="1:27">
      <c r="A54" s="11" t="s">
        <v>28</v>
      </c>
      <c r="B54" s="11" t="s">
        <v>12</v>
      </c>
      <c r="C54" s="12">
        <v>32.466107000000001</v>
      </c>
      <c r="D54" s="12">
        <v>37.804310000000001</v>
      </c>
      <c r="E54" s="12">
        <v>391.20294000000001</v>
      </c>
      <c r="F54" s="12">
        <v>242.56800000000001</v>
      </c>
      <c r="G54" s="12">
        <v>340.09929999999997</v>
      </c>
      <c r="H54" s="12">
        <v>575.66606000000002</v>
      </c>
      <c r="I54" s="12">
        <v>283.56347</v>
      </c>
      <c r="J54" s="12">
        <v>909.62080000000003</v>
      </c>
      <c r="K54" s="12">
        <v>521.89419999999996</v>
      </c>
      <c r="L54" s="12">
        <v>432.97762</v>
      </c>
      <c r="M54" s="12">
        <v>385.37384000000003</v>
      </c>
      <c r="N54" s="12">
        <v>644.67743999999993</v>
      </c>
      <c r="O54" s="12">
        <v>366.399</v>
      </c>
      <c r="P54" s="12">
        <v>466.76434</v>
      </c>
      <c r="Q54" s="12">
        <v>547.45409999999993</v>
      </c>
      <c r="R54" s="12">
        <v>644.81479999999999</v>
      </c>
      <c r="S54" s="12">
        <v>0</v>
      </c>
      <c r="T54" s="12">
        <v>0</v>
      </c>
      <c r="U54" s="12">
        <v>0</v>
      </c>
      <c r="V54" s="12">
        <v>0</v>
      </c>
      <c r="W54" s="12">
        <v>0</v>
      </c>
      <c r="X54" s="12">
        <v>0</v>
      </c>
      <c r="Y54" s="12">
        <v>0</v>
      </c>
      <c r="Z54" s="12">
        <v>0</v>
      </c>
      <c r="AA54" s="12">
        <v>0</v>
      </c>
    </row>
    <row r="55" spans="1:27">
      <c r="A55" s="11" t="s">
        <v>28</v>
      </c>
      <c r="B55" s="11" t="s">
        <v>5</v>
      </c>
      <c r="C55" s="12">
        <v>200.15822570470004</v>
      </c>
      <c r="D55" s="12">
        <v>129.0229032636</v>
      </c>
      <c r="E55" s="12">
        <v>842.93080442830012</v>
      </c>
      <c r="F55" s="12">
        <v>782.40174266980011</v>
      </c>
      <c r="G55" s="12">
        <v>1014.7903611685</v>
      </c>
      <c r="H55" s="12">
        <v>2093.2406703616002</v>
      </c>
      <c r="I55" s="12">
        <v>665.24424042269993</v>
      </c>
      <c r="J55" s="12">
        <v>1386.5906950189997</v>
      </c>
      <c r="K55" s="12">
        <v>1066.3521981177</v>
      </c>
      <c r="L55" s="12">
        <v>1410.3787745960001</v>
      </c>
      <c r="M55" s="12">
        <v>1351.7231680119999</v>
      </c>
      <c r="N55" s="12">
        <v>3739.7008748662001</v>
      </c>
      <c r="O55" s="12">
        <v>2049.1459405959999</v>
      </c>
      <c r="P55" s="12">
        <v>2141.7842872093001</v>
      </c>
      <c r="Q55" s="12">
        <v>3134.7272565190001</v>
      </c>
      <c r="R55" s="12">
        <v>3145.990399239</v>
      </c>
      <c r="S55" s="12">
        <v>5894.6434581899994</v>
      </c>
      <c r="T55" s="12">
        <v>7141.1520449320005</v>
      </c>
      <c r="U55" s="12">
        <v>4564.7921027699995</v>
      </c>
      <c r="V55" s="12">
        <v>4964.789825627</v>
      </c>
      <c r="W55" s="12">
        <v>7440.2549564799992</v>
      </c>
      <c r="X55" s="12">
        <v>5226.9498831850005</v>
      </c>
      <c r="Y55" s="12">
        <v>5683.5417008300001</v>
      </c>
      <c r="Z55" s="12">
        <v>6990.5009164232006</v>
      </c>
      <c r="AA55" s="12">
        <v>3331.2531822439996</v>
      </c>
    </row>
    <row r="56" spans="1:27">
      <c r="A56" s="11" t="s">
        <v>28</v>
      </c>
      <c r="B56" s="11" t="s">
        <v>3</v>
      </c>
      <c r="C56" s="12">
        <v>18147.74336</v>
      </c>
      <c r="D56" s="12">
        <v>20845.74367</v>
      </c>
      <c r="E56" s="12">
        <v>20376.321439999996</v>
      </c>
      <c r="F56" s="12">
        <v>18307.81423</v>
      </c>
      <c r="G56" s="12">
        <v>14493.47142</v>
      </c>
      <c r="H56" s="12">
        <v>20680.950310000004</v>
      </c>
      <c r="I56" s="12">
        <v>16328.748579999999</v>
      </c>
      <c r="J56" s="12">
        <v>13356.826439999999</v>
      </c>
      <c r="K56" s="12">
        <v>12638.82648</v>
      </c>
      <c r="L56" s="12">
        <v>10904.998510000001</v>
      </c>
      <c r="M56" s="12">
        <v>12718.907450000001</v>
      </c>
      <c r="N56" s="12">
        <v>12375.787540000001</v>
      </c>
      <c r="O56" s="12">
        <v>11192.554049999999</v>
      </c>
      <c r="P56" s="12">
        <v>8851.9336100000019</v>
      </c>
      <c r="Q56" s="12">
        <v>12718.417530000001</v>
      </c>
      <c r="R56" s="12">
        <v>10068.57187</v>
      </c>
      <c r="S56" s="12">
        <v>8259.7973499999989</v>
      </c>
      <c r="T56" s="12">
        <v>7791.347490000001</v>
      </c>
      <c r="U56" s="12">
        <v>6752.7014300000001</v>
      </c>
      <c r="V56" s="12">
        <v>7860.5294799999983</v>
      </c>
      <c r="W56" s="12">
        <v>7688.0228599999991</v>
      </c>
      <c r="X56" s="12">
        <v>6932.6728400000002</v>
      </c>
      <c r="Y56" s="12">
        <v>5481.2602600000009</v>
      </c>
      <c r="Z56" s="12">
        <v>7842.1331200000004</v>
      </c>
      <c r="AA56" s="12">
        <v>7447.2177549999988</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1009.2725228112329</v>
      </c>
      <c r="D58" s="12">
        <v>1074.4566002188096</v>
      </c>
      <c r="E58" s="12">
        <v>1236.0629413588251</v>
      </c>
      <c r="F58" s="12">
        <v>1310.9012510473299</v>
      </c>
      <c r="G58" s="12">
        <v>1427.0295639740198</v>
      </c>
      <c r="H58" s="12">
        <v>1327.2676952444649</v>
      </c>
      <c r="I58" s="12">
        <v>1396.8506783205205</v>
      </c>
      <c r="J58" s="12">
        <v>1319.0445941056601</v>
      </c>
      <c r="K58" s="12">
        <v>1535.3138378654903</v>
      </c>
      <c r="L58" s="12">
        <v>1307.0784776300702</v>
      </c>
      <c r="M58" s="12">
        <v>1531.3550262133704</v>
      </c>
      <c r="N58" s="12">
        <v>1403.5794426744098</v>
      </c>
      <c r="O58" s="12">
        <v>1391.08768453231</v>
      </c>
      <c r="P58" s="12">
        <v>1360.21215036429</v>
      </c>
      <c r="Q58" s="12">
        <v>1240.3688125934998</v>
      </c>
      <c r="R58" s="12">
        <v>1232.3797442344796</v>
      </c>
      <c r="S58" s="12">
        <v>1119.9712635009998</v>
      </c>
      <c r="T58" s="12">
        <v>1157.5215733909997</v>
      </c>
      <c r="U58" s="12">
        <v>976.47763774491011</v>
      </c>
      <c r="V58" s="12">
        <v>975.74338156700992</v>
      </c>
      <c r="W58" s="12">
        <v>884.2033793293399</v>
      </c>
      <c r="X58" s="12">
        <v>850.89447138824994</v>
      </c>
      <c r="Y58" s="12">
        <v>784.16737164799997</v>
      </c>
      <c r="Z58" s="12">
        <v>766.03427159056014</v>
      </c>
      <c r="AA58" s="12">
        <v>765.06262593102986</v>
      </c>
    </row>
    <row r="59" spans="1:27">
      <c r="A59" s="11" t="s">
        <v>28</v>
      </c>
      <c r="B59" s="11" t="s">
        <v>9</v>
      </c>
      <c r="C59" s="12">
        <v>184.129279256529</v>
      </c>
      <c r="D59" s="12">
        <v>160.98163170655599</v>
      </c>
      <c r="E59" s="12">
        <v>153.76320805187004</v>
      </c>
      <c r="F59" s="12">
        <v>143.69917135833001</v>
      </c>
      <c r="G59" s="12">
        <v>133.44372096455001</v>
      </c>
      <c r="H59" s="12">
        <v>125.10469112465999</v>
      </c>
      <c r="I59" s="12">
        <v>117.95264394479001</v>
      </c>
      <c r="J59" s="12">
        <v>109.71316741104</v>
      </c>
      <c r="K59" s="12">
        <v>116.48789073665999</v>
      </c>
      <c r="L59" s="12">
        <v>211.76488244416001</v>
      </c>
      <c r="M59" s="12">
        <v>191.84617512102997</v>
      </c>
      <c r="N59" s="12">
        <v>223.30704061895</v>
      </c>
      <c r="O59" s="12">
        <v>222.93458086286998</v>
      </c>
      <c r="P59" s="12">
        <v>228.67736314343998</v>
      </c>
      <c r="Q59" s="12">
        <v>263.50823161925996</v>
      </c>
      <c r="R59" s="12">
        <v>256.87809150017</v>
      </c>
      <c r="S59" s="12">
        <v>293.94302149999999</v>
      </c>
      <c r="T59" s="12">
        <v>265.09458110000003</v>
      </c>
      <c r="U59" s="12">
        <v>356.6653599</v>
      </c>
      <c r="V59" s="12">
        <v>333.41453259999997</v>
      </c>
      <c r="W59" s="12">
        <v>425.97627759999995</v>
      </c>
      <c r="X59" s="12">
        <v>427.72282089999993</v>
      </c>
      <c r="Y59" s="12">
        <v>426.69689779999999</v>
      </c>
      <c r="Z59" s="12">
        <v>365.16963319999996</v>
      </c>
      <c r="AA59" s="12">
        <v>355.62534540000007</v>
      </c>
    </row>
    <row r="60" spans="1:27">
      <c r="A60" s="11" t="s">
        <v>28</v>
      </c>
      <c r="B60" s="11" t="s">
        <v>102</v>
      </c>
      <c r="C60" s="12">
        <v>13.9512143008</v>
      </c>
      <c r="D60" s="12">
        <v>13.398368213400001</v>
      </c>
      <c r="E60" s="12">
        <v>14.8706997734</v>
      </c>
      <c r="F60" s="12">
        <v>31.713913711299998</v>
      </c>
      <c r="G60" s="12">
        <v>29.7497225963</v>
      </c>
      <c r="H60" s="12">
        <v>26.232440886999999</v>
      </c>
      <c r="I60" s="12">
        <v>80.745598700000002</v>
      </c>
      <c r="J60" s="12">
        <v>120.06299994999999</v>
      </c>
      <c r="K60" s="12">
        <v>116.38829320000002</v>
      </c>
      <c r="L60" s="12">
        <v>147.54371451</v>
      </c>
      <c r="M60" s="12">
        <v>126.74813856</v>
      </c>
      <c r="N60" s="12">
        <v>113.4914625</v>
      </c>
      <c r="O60" s="12">
        <v>209.91045790000001</v>
      </c>
      <c r="P60" s="12">
        <v>203.7223894</v>
      </c>
      <c r="Q60" s="12">
        <v>227.50394424999999</v>
      </c>
      <c r="R60" s="12">
        <v>218.44519219999998</v>
      </c>
      <c r="S60" s="12">
        <v>260.22997627000001</v>
      </c>
      <c r="T60" s="12">
        <v>231.06491839999998</v>
      </c>
      <c r="U60" s="12">
        <v>279.18884956999995</v>
      </c>
      <c r="V60" s="12">
        <v>250.48541716000003</v>
      </c>
      <c r="W60" s="12">
        <v>250.62189645000001</v>
      </c>
      <c r="X60" s="12">
        <v>300.97044919999996</v>
      </c>
      <c r="Y60" s="12">
        <v>292.31181483999995</v>
      </c>
      <c r="Z60" s="12">
        <v>249.54417322130001</v>
      </c>
      <c r="AA60" s="12">
        <v>240.17690497000001</v>
      </c>
    </row>
    <row r="61" spans="1:27">
      <c r="A61" s="11" t="s">
        <v>28</v>
      </c>
      <c r="B61" s="11" t="s">
        <v>15</v>
      </c>
      <c r="C61" s="12">
        <v>0</v>
      </c>
      <c r="D61" s="12">
        <v>0</v>
      </c>
      <c r="E61" s="12">
        <v>2.5113437000000003E-3</v>
      </c>
      <c r="F61" s="12">
        <v>7.7103135999999992E-3</v>
      </c>
      <c r="G61" s="12">
        <v>7.7466953000000002E-3</v>
      </c>
      <c r="H61" s="12">
        <v>7.1006063000000003E-3</v>
      </c>
      <c r="I61" s="12">
        <v>6.6438541999999995E-3</v>
      </c>
      <c r="J61" s="12">
        <v>6.6329477E-3</v>
      </c>
      <c r="K61" s="12">
        <v>6.2458641000000007E-3</v>
      </c>
      <c r="L61" s="12">
        <v>5.765283999999999E-3</v>
      </c>
      <c r="M61" s="12">
        <v>5.4458192000000002E-3</v>
      </c>
      <c r="N61" s="12">
        <v>5.1831320999999996E-3</v>
      </c>
      <c r="O61" s="12">
        <v>6.0520549999999989E-3</v>
      </c>
      <c r="P61" s="12">
        <v>5.8299922999999997E-3</v>
      </c>
      <c r="Q61" s="12">
        <v>7.9450943999999999E-3</v>
      </c>
      <c r="R61" s="12">
        <v>7.6445031999999996E-3</v>
      </c>
      <c r="S61" s="12">
        <v>7.8068136999999991E-3</v>
      </c>
      <c r="T61" s="12">
        <v>7.3803352999999997E-3</v>
      </c>
      <c r="U61" s="12">
        <v>9.7103910999999984E-3</v>
      </c>
      <c r="V61" s="12">
        <v>8.7996134999999993E-3</v>
      </c>
      <c r="W61" s="12">
        <v>8.1426085999999984E-3</v>
      </c>
      <c r="X61" s="12">
        <v>16.5681775567</v>
      </c>
      <c r="Y61" s="12">
        <v>15.891200588</v>
      </c>
      <c r="Z61" s="12">
        <v>14.459800705400001</v>
      </c>
      <c r="AA61" s="12">
        <v>13.283509063599999</v>
      </c>
    </row>
    <row r="62" spans="1:27">
      <c r="A62" s="11" t="s">
        <v>28</v>
      </c>
      <c r="B62" s="11" t="s">
        <v>17</v>
      </c>
      <c r="C62" s="12">
        <v>1.0472279704999998</v>
      </c>
      <c r="D62" s="12">
        <v>1.71692906</v>
      </c>
      <c r="E62" s="12">
        <v>3.0294050420000005</v>
      </c>
      <c r="F62" s="12">
        <v>4.6284581300000003</v>
      </c>
      <c r="G62" s="12">
        <v>7.0493601559999997</v>
      </c>
      <c r="H62" s="12">
        <v>8.5708660049999992</v>
      </c>
      <c r="I62" s="12">
        <v>10.881678458</v>
      </c>
      <c r="J62" s="12">
        <v>11.760162790000001</v>
      </c>
      <c r="K62" s="12">
        <v>13.932917020000001</v>
      </c>
      <c r="L62" s="12">
        <v>16.03439959</v>
      </c>
      <c r="M62" s="12">
        <v>18.802703649999998</v>
      </c>
      <c r="N62" s="12">
        <v>19.90384207</v>
      </c>
      <c r="O62" s="12">
        <v>23.753052435000001</v>
      </c>
      <c r="P62" s="12">
        <v>26.075610589999997</v>
      </c>
      <c r="Q62" s="12">
        <v>27.929537619999998</v>
      </c>
      <c r="R62" s="12">
        <v>29.603246550000001</v>
      </c>
      <c r="S62" s="12">
        <v>32.149077370000001</v>
      </c>
      <c r="T62" s="12">
        <v>32.284063410000002</v>
      </c>
      <c r="U62" s="12">
        <v>34.991476840000004</v>
      </c>
      <c r="V62" s="12">
        <v>35.058765350000002</v>
      </c>
      <c r="W62" s="12">
        <v>34.421410900000005</v>
      </c>
      <c r="X62" s="12">
        <v>35.992661910000002</v>
      </c>
      <c r="Y62" s="12">
        <v>37.744598349999997</v>
      </c>
      <c r="Z62" s="12">
        <v>35.885097330000001</v>
      </c>
      <c r="AA62" s="12">
        <v>35.618838880000006</v>
      </c>
    </row>
    <row r="63" spans="1:27">
      <c r="A63" s="35" t="s">
        <v>98</v>
      </c>
      <c r="B63" s="35"/>
      <c r="C63" s="29">
        <v>119825.79999477245</v>
      </c>
      <c r="D63" s="29">
        <v>109589.57015099296</v>
      </c>
      <c r="E63" s="29">
        <v>82693.895142392008</v>
      </c>
      <c r="F63" s="29">
        <v>73690.805398766461</v>
      </c>
      <c r="G63" s="29">
        <v>56610.976525172082</v>
      </c>
      <c r="H63" s="29">
        <v>55060.845254594737</v>
      </c>
      <c r="I63" s="29">
        <v>38932.313644787013</v>
      </c>
      <c r="J63" s="29">
        <v>34454.782583679706</v>
      </c>
      <c r="K63" s="29">
        <v>15879.07357283585</v>
      </c>
      <c r="L63" s="29">
        <v>14267.391033702232</v>
      </c>
      <c r="M63" s="29">
        <v>16179.391072092401</v>
      </c>
      <c r="N63" s="29">
        <v>18387.234754383564</v>
      </c>
      <c r="O63" s="29">
        <v>15222.28002727618</v>
      </c>
      <c r="P63" s="29">
        <v>13049.510328528033</v>
      </c>
      <c r="Q63" s="29">
        <v>17904.614883425762</v>
      </c>
      <c r="R63" s="29">
        <v>15348.74505925465</v>
      </c>
      <c r="S63" s="29">
        <v>15568.456521055998</v>
      </c>
      <c r="T63" s="29">
        <v>16355.211956710002</v>
      </c>
      <c r="U63" s="29">
        <v>12650.727213543911</v>
      </c>
      <c r="V63" s="29">
        <v>14134.563320134508</v>
      </c>
      <c r="W63" s="29">
        <v>16438.547819206837</v>
      </c>
      <c r="X63" s="29">
        <v>13438.316921279851</v>
      </c>
      <c r="Y63" s="29">
        <v>12375.696592918401</v>
      </c>
      <c r="Z63" s="29">
        <v>15963.871851254062</v>
      </c>
      <c r="AA63" s="29">
        <v>11899.177953339029</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7124.4184399999995</v>
      </c>
      <c r="D68" s="12">
        <v>5528.1461289899999</v>
      </c>
      <c r="E68" s="12">
        <v>6852.7426743919996</v>
      </c>
      <c r="F68" s="12">
        <v>3893.6303744460001</v>
      </c>
      <c r="G68" s="12">
        <v>4917.7579937410001</v>
      </c>
      <c r="H68" s="12">
        <v>5646.0054710519998</v>
      </c>
      <c r="I68" s="12">
        <v>4543.6473742960006</v>
      </c>
      <c r="J68" s="12">
        <v>5514.3106105639999</v>
      </c>
      <c r="K68" s="12">
        <v>4355.4230062199995</v>
      </c>
      <c r="L68" s="12">
        <v>3777.7460383130001</v>
      </c>
      <c r="M68" s="12">
        <v>4251.8399151130006</v>
      </c>
      <c r="N68" s="12">
        <v>5336.0076296710004</v>
      </c>
      <c r="O68" s="12">
        <v>2995.7884276230002</v>
      </c>
      <c r="P68" s="12">
        <v>3452.869260814</v>
      </c>
      <c r="Q68" s="12">
        <v>1.1711773999999999E-2</v>
      </c>
      <c r="R68" s="12">
        <v>1.1225588E-2</v>
      </c>
      <c r="S68" s="12">
        <v>1.072267E-2</v>
      </c>
      <c r="T68" s="12">
        <v>1.0110925E-2</v>
      </c>
      <c r="U68" s="12">
        <v>9.3864099999999995E-3</v>
      </c>
      <c r="V68" s="12">
        <v>9.0659650000000005E-3</v>
      </c>
      <c r="W68" s="12">
        <v>1.0429192E-2</v>
      </c>
      <c r="X68" s="12">
        <v>9.5442259999999994E-3</v>
      </c>
      <c r="Y68" s="12">
        <v>9.1044219999999992E-3</v>
      </c>
      <c r="Z68" s="12">
        <v>8.8305500000000012E-3</v>
      </c>
      <c r="AA68" s="12">
        <v>8.3052480000000012E-3</v>
      </c>
    </row>
    <row r="69" spans="1:27">
      <c r="A69" s="11" t="s">
        <v>29</v>
      </c>
      <c r="B69" s="11" t="s">
        <v>12</v>
      </c>
      <c r="C69" s="12">
        <v>197.04067000000001</v>
      </c>
      <c r="D69" s="12">
        <v>223.81295</v>
      </c>
      <c r="E69" s="12">
        <v>429.12124999999997</v>
      </c>
      <c r="F69" s="12">
        <v>222.13509999999999</v>
      </c>
      <c r="G69" s="12">
        <v>194.3364</v>
      </c>
      <c r="H69" s="12">
        <v>224.30987999999999</v>
      </c>
      <c r="I69" s="12">
        <v>78.773510000000002</v>
      </c>
      <c r="J69" s="12">
        <v>277.25515999999999</v>
      </c>
      <c r="K69" s="12">
        <v>286.41478000000001</v>
      </c>
      <c r="L69" s="12">
        <v>186.51676999999998</v>
      </c>
      <c r="M69" s="12">
        <v>222.36928</v>
      </c>
      <c r="N69" s="12">
        <v>720.41980000000001</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1547.7873260343001</v>
      </c>
      <c r="D70" s="12">
        <v>1678.0814382469998</v>
      </c>
      <c r="E70" s="12">
        <v>2502.2025584594003</v>
      </c>
      <c r="F70" s="12">
        <v>1191.2212213285006</v>
      </c>
      <c r="G70" s="12">
        <v>1979.4997782614998</v>
      </c>
      <c r="H70" s="12">
        <v>2135.4208977315998</v>
      </c>
      <c r="I70" s="12">
        <v>1604.7016664224004</v>
      </c>
      <c r="J70" s="12">
        <v>2513.9880087355</v>
      </c>
      <c r="K70" s="12">
        <v>2050.1340079673</v>
      </c>
      <c r="L70" s="12">
        <v>1482.8947212759999</v>
      </c>
      <c r="M70" s="12">
        <v>2166.1792698099998</v>
      </c>
      <c r="N70" s="12">
        <v>3043.5606477684996</v>
      </c>
      <c r="O70" s="12">
        <v>1770.6172978801999</v>
      </c>
      <c r="P70" s="12">
        <v>2035.7660412116998</v>
      </c>
      <c r="Q70" s="12">
        <v>2384.0283177340002</v>
      </c>
      <c r="R70" s="12">
        <v>2879.4604665868992</v>
      </c>
      <c r="S70" s="12">
        <v>3165.6688676250001</v>
      </c>
      <c r="T70" s="12">
        <v>3242.9172362150007</v>
      </c>
      <c r="U70" s="12">
        <v>2286.9447067201004</v>
      </c>
      <c r="V70" s="12">
        <v>2462.4909004530004</v>
      </c>
      <c r="W70" s="12">
        <v>3319.2196155509996</v>
      </c>
      <c r="X70" s="12">
        <v>790.91086867700005</v>
      </c>
      <c r="Y70" s="12">
        <v>715.31470758959995</v>
      </c>
      <c r="Z70" s="12">
        <v>609.09614292059985</v>
      </c>
      <c r="AA70" s="12">
        <v>443.82876676550001</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603.31853233837978</v>
      </c>
      <c r="D73" s="12">
        <v>622.10723147405986</v>
      </c>
      <c r="E73" s="12">
        <v>612.50422527834019</v>
      </c>
      <c r="F73" s="12">
        <v>718.58417579026002</v>
      </c>
      <c r="G73" s="12">
        <v>696.46502299209999</v>
      </c>
      <c r="H73" s="12">
        <v>775.12459151976009</v>
      </c>
      <c r="I73" s="12">
        <v>742.41014547353006</v>
      </c>
      <c r="J73" s="12">
        <v>666.03526823694006</v>
      </c>
      <c r="K73" s="12">
        <v>702.77194379553987</v>
      </c>
      <c r="L73" s="12">
        <v>630.34671017444998</v>
      </c>
      <c r="M73" s="12">
        <v>629.77571252501002</v>
      </c>
      <c r="N73" s="12">
        <v>542.34867462682996</v>
      </c>
      <c r="O73" s="12">
        <v>574.7008941588299</v>
      </c>
      <c r="P73" s="12">
        <v>534.38306148938011</v>
      </c>
      <c r="Q73" s="12">
        <v>531.37999259800995</v>
      </c>
      <c r="R73" s="12">
        <v>551.64074557233005</v>
      </c>
      <c r="S73" s="12">
        <v>464.16916202433998</v>
      </c>
      <c r="T73" s="12">
        <v>480.97569215245005</v>
      </c>
      <c r="U73" s="12">
        <v>420.94299015769002</v>
      </c>
      <c r="V73" s="12">
        <v>499.54667613073002</v>
      </c>
      <c r="W73" s="12">
        <v>439.79645248237</v>
      </c>
      <c r="X73" s="12">
        <v>476.09327580617997</v>
      </c>
      <c r="Y73" s="12">
        <v>438.89365404746002</v>
      </c>
      <c r="Z73" s="12">
        <v>478.43045039730009</v>
      </c>
      <c r="AA73" s="12">
        <v>500.86581944515996</v>
      </c>
    </row>
    <row r="74" spans="1:27">
      <c r="A74" s="11" t="s">
        <v>29</v>
      </c>
      <c r="B74" s="11" t="s">
        <v>9</v>
      </c>
      <c r="C74" s="12">
        <v>109.82619778110001</v>
      </c>
      <c r="D74" s="12">
        <v>94.796613243655003</v>
      </c>
      <c r="E74" s="12">
        <v>91.261330936850001</v>
      </c>
      <c r="F74" s="12">
        <v>79.683509811319979</v>
      </c>
      <c r="G74" s="12">
        <v>76.662801551179996</v>
      </c>
      <c r="H74" s="12">
        <v>71.433023356275001</v>
      </c>
      <c r="I74" s="12">
        <v>65.430049357180025</v>
      </c>
      <c r="J74" s="12">
        <v>60.475966344779991</v>
      </c>
      <c r="K74" s="12">
        <v>57.037520230129999</v>
      </c>
      <c r="L74" s="12">
        <v>97.15924041735002</v>
      </c>
      <c r="M74" s="12">
        <v>86.293905096489993</v>
      </c>
      <c r="N74" s="12">
        <v>135.45672055795998</v>
      </c>
      <c r="O74" s="12">
        <v>133.23035748324</v>
      </c>
      <c r="P74" s="12">
        <v>134.53989485886001</v>
      </c>
      <c r="Q74" s="12">
        <v>182.79113154973996</v>
      </c>
      <c r="R74" s="12">
        <v>173.78608145464003</v>
      </c>
      <c r="S74" s="12">
        <v>202.11389190275</v>
      </c>
      <c r="T74" s="12">
        <v>254.45676589889999</v>
      </c>
      <c r="U74" s="12">
        <v>343.06078302898004</v>
      </c>
      <c r="V74" s="12">
        <v>291.50069486467999</v>
      </c>
      <c r="W74" s="12">
        <v>348.54313390444997</v>
      </c>
      <c r="X74" s="12">
        <v>329.74753774670006</v>
      </c>
      <c r="Y74" s="12">
        <v>345.30213279263</v>
      </c>
      <c r="Z74" s="12">
        <v>300.95885184895997</v>
      </c>
      <c r="AA74" s="12">
        <v>276.43204625433998</v>
      </c>
    </row>
    <row r="75" spans="1:27">
      <c r="A75" s="11" t="s">
        <v>29</v>
      </c>
      <c r="B75" s="11" t="s">
        <v>102</v>
      </c>
      <c r="C75" s="12">
        <v>16.396317918899999</v>
      </c>
      <c r="D75" s="12">
        <v>15.672718945300002</v>
      </c>
      <c r="E75" s="12">
        <v>14.683642810199999</v>
      </c>
      <c r="F75" s="12">
        <v>13.543187914399999</v>
      </c>
      <c r="G75" s="12">
        <v>12.912440984500002</v>
      </c>
      <c r="H75" s="12">
        <v>11.857001703</v>
      </c>
      <c r="I75" s="12">
        <v>11.150314479499999</v>
      </c>
      <c r="J75" s="12">
        <v>10.359301031600001</v>
      </c>
      <c r="K75" s="12">
        <v>11.053000431499999</v>
      </c>
      <c r="L75" s="12">
        <v>164.11311385799999</v>
      </c>
      <c r="M75" s="12">
        <v>147.90799479699999</v>
      </c>
      <c r="N75" s="12">
        <v>134.04886347399997</v>
      </c>
      <c r="O75" s="12">
        <v>191.97132293500002</v>
      </c>
      <c r="P75" s="12">
        <v>190.36443538500001</v>
      </c>
      <c r="Q75" s="12">
        <v>242.66625694500001</v>
      </c>
      <c r="R75" s="12">
        <v>230.01063864699998</v>
      </c>
      <c r="S75" s="12">
        <v>230.908409568</v>
      </c>
      <c r="T75" s="12">
        <v>260.88160912500001</v>
      </c>
      <c r="U75" s="12">
        <v>376.009242728</v>
      </c>
      <c r="V75" s="12">
        <v>305.44742559499997</v>
      </c>
      <c r="W75" s="12">
        <v>333.35414548900002</v>
      </c>
      <c r="X75" s="12">
        <v>335.57790529700003</v>
      </c>
      <c r="Y75" s="12">
        <v>355.71610655100005</v>
      </c>
      <c r="Z75" s="12">
        <v>291.27366163550005</v>
      </c>
      <c r="AA75" s="12">
        <v>252.04478925300003</v>
      </c>
    </row>
    <row r="76" spans="1:27">
      <c r="A76" s="11" t="s">
        <v>29</v>
      </c>
      <c r="B76" s="11" t="s">
        <v>15</v>
      </c>
      <c r="C76" s="12">
        <v>0</v>
      </c>
      <c r="D76" s="12">
        <v>0</v>
      </c>
      <c r="E76" s="12">
        <v>2.1250865999999998E-3</v>
      </c>
      <c r="F76" s="12">
        <v>2.4563337600000002E-3</v>
      </c>
      <c r="G76" s="12">
        <v>2.7346580000000001E-3</v>
      </c>
      <c r="H76" s="12">
        <v>2.5658299300000001E-3</v>
      </c>
      <c r="I76" s="12">
        <v>2.5959951000000003E-3</v>
      </c>
      <c r="J76" s="12">
        <v>2.7838148000000002E-3</v>
      </c>
      <c r="K76" s="12">
        <v>2.7229442999999998E-3</v>
      </c>
      <c r="L76" s="12">
        <v>2.5913191299999998E-3</v>
      </c>
      <c r="M76" s="12">
        <v>2.5213385000000003E-3</v>
      </c>
      <c r="N76" s="12">
        <v>2.4275677999999997E-3</v>
      </c>
      <c r="O76" s="12">
        <v>2.7933016999999996E-3</v>
      </c>
      <c r="P76" s="12">
        <v>2.6934458000000003E-3</v>
      </c>
      <c r="Q76" s="12">
        <v>2.9334033999999999E-3</v>
      </c>
      <c r="R76" s="12">
        <v>2.8611748E-3</v>
      </c>
      <c r="S76" s="12">
        <v>2.8506479000000003E-3</v>
      </c>
      <c r="T76" s="12">
        <v>2.9038498000000003E-3</v>
      </c>
      <c r="U76" s="12">
        <v>3.1918454000000001E-3</v>
      </c>
      <c r="V76" s="12">
        <v>3.0088124999999998E-3</v>
      </c>
      <c r="W76" s="12">
        <v>2.9433566E-3</v>
      </c>
      <c r="X76" s="12">
        <v>3.3174662999999999E-3</v>
      </c>
      <c r="Y76" s="12">
        <v>3.2106392E-3</v>
      </c>
      <c r="Z76" s="12">
        <v>2.9561479000000004E-3</v>
      </c>
      <c r="AA76" s="12">
        <v>2.8987157999999999E-3</v>
      </c>
    </row>
    <row r="77" spans="1:27">
      <c r="A77" s="11" t="s">
        <v>29</v>
      </c>
      <c r="B77" s="11" t="s">
        <v>17</v>
      </c>
      <c r="C77" s="12">
        <v>4.6171333000000008</v>
      </c>
      <c r="D77" s="12">
        <v>6.0801530000000001</v>
      </c>
      <c r="E77" s="12">
        <v>7.0039129999999998</v>
      </c>
      <c r="F77" s="12">
        <v>8.1106350000000003</v>
      </c>
      <c r="G77" s="12">
        <v>9.3394069999999996</v>
      </c>
      <c r="H77" s="12">
        <v>10.212973</v>
      </c>
      <c r="I77" s="12">
        <v>11.372384</v>
      </c>
      <c r="J77" s="12">
        <v>12.1669795</v>
      </c>
      <c r="K77" s="12">
        <v>13.343519000000001</v>
      </c>
      <c r="L77" s="12">
        <v>14.304895500000001</v>
      </c>
      <c r="M77" s="12">
        <v>15.606121</v>
      </c>
      <c r="N77" s="12">
        <v>15.718789000000001</v>
      </c>
      <c r="O77" s="12">
        <v>16.946630000000003</v>
      </c>
      <c r="P77" s="12">
        <v>18.365732000000001</v>
      </c>
      <c r="Q77" s="12">
        <v>18.463863</v>
      </c>
      <c r="R77" s="12">
        <v>19.291283</v>
      </c>
      <c r="S77" s="12">
        <v>19.577625000000001</v>
      </c>
      <c r="T77" s="12">
        <v>19.078113000000002</v>
      </c>
      <c r="U77" s="12">
        <v>20.113414000000002</v>
      </c>
      <c r="V77" s="12">
        <v>19.660553</v>
      </c>
      <c r="W77" s="12">
        <v>19.052658000000001</v>
      </c>
      <c r="X77" s="12">
        <v>18.930166</v>
      </c>
      <c r="Y77" s="12">
        <v>19.655315999999999</v>
      </c>
      <c r="Z77" s="12">
        <v>18.507335999999999</v>
      </c>
      <c r="AA77" s="12">
        <v>17.956043000000001</v>
      </c>
    </row>
    <row r="78" spans="1:27">
      <c r="A78" s="35" t="s">
        <v>98</v>
      </c>
      <c r="B78" s="35"/>
      <c r="C78" s="29">
        <v>9582.3911661537804</v>
      </c>
      <c r="D78" s="29">
        <v>8146.9443619547137</v>
      </c>
      <c r="E78" s="29">
        <v>10487.83203906659</v>
      </c>
      <c r="F78" s="29">
        <v>6105.2543813760813</v>
      </c>
      <c r="G78" s="29">
        <v>7864.7219965457798</v>
      </c>
      <c r="H78" s="29">
        <v>8852.2938636596336</v>
      </c>
      <c r="I78" s="29">
        <v>7034.9627455491109</v>
      </c>
      <c r="J78" s="29">
        <v>9032.0650138812198</v>
      </c>
      <c r="K78" s="29">
        <v>7451.78125821297</v>
      </c>
      <c r="L78" s="29">
        <v>6174.6634801807995</v>
      </c>
      <c r="M78" s="29">
        <v>7356.4580825445</v>
      </c>
      <c r="N78" s="29">
        <v>9777.7934726242893</v>
      </c>
      <c r="O78" s="29">
        <v>5474.3369771452708</v>
      </c>
      <c r="P78" s="29">
        <v>6157.5582583739397</v>
      </c>
      <c r="Q78" s="29">
        <v>3098.21115365575</v>
      </c>
      <c r="R78" s="29">
        <v>3604.8985192018695</v>
      </c>
      <c r="S78" s="29">
        <v>3831.9626442220901</v>
      </c>
      <c r="T78" s="29">
        <v>3978.3598051913505</v>
      </c>
      <c r="U78" s="29">
        <v>3050.9578663167704</v>
      </c>
      <c r="V78" s="29">
        <v>3253.5473374134103</v>
      </c>
      <c r="W78" s="29">
        <v>4107.5696311298198</v>
      </c>
      <c r="X78" s="29">
        <v>1596.7612264558802</v>
      </c>
      <c r="Y78" s="29">
        <v>1499.5195988516898</v>
      </c>
      <c r="Z78" s="29">
        <v>1388.4942757168599</v>
      </c>
      <c r="AA78" s="29">
        <v>1221.134937713</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6.178106E-3</v>
      </c>
      <c r="E83" s="12">
        <v>6.2325080000000003E-3</v>
      </c>
      <c r="F83" s="12">
        <v>6.2168355000000002E-3</v>
      </c>
      <c r="G83" s="12">
        <v>6.1736893999999997E-3</v>
      </c>
      <c r="H83" s="12">
        <v>6.2019140000000002E-3</v>
      </c>
      <c r="I83" s="12">
        <v>6.3809500000000007E-3</v>
      </c>
      <c r="J83" s="12">
        <v>6.474189E-3</v>
      </c>
      <c r="K83" s="12">
        <v>6.8041305999999996E-3</v>
      </c>
      <c r="L83" s="12">
        <v>7.1609706999999998E-3</v>
      </c>
      <c r="M83" s="12">
        <v>6.8458750000000004E-3</v>
      </c>
      <c r="N83" s="12">
        <v>6.9756649999999998E-3</v>
      </c>
      <c r="O83" s="12">
        <v>6.4992330000000001E-3</v>
      </c>
      <c r="P83" s="12">
        <v>6.1925080000000002E-3</v>
      </c>
      <c r="Q83" s="12">
        <v>6.6615260000000001E-3</v>
      </c>
      <c r="R83" s="12">
        <v>6.3247084999999998E-3</v>
      </c>
      <c r="S83" s="12">
        <v>6.1255464999999997E-3</v>
      </c>
      <c r="T83" s="12">
        <v>5.6262400000000002E-3</v>
      </c>
      <c r="U83" s="12">
        <v>5.4806285000000001E-3</v>
      </c>
      <c r="V83" s="12">
        <v>5.2369003000000006E-3</v>
      </c>
      <c r="W83" s="12">
        <v>5.3423223000000006E-3</v>
      </c>
      <c r="X83" s="12">
        <v>5.6452380000000003E-3</v>
      </c>
      <c r="Y83" s="12">
        <v>5.362838E-3</v>
      </c>
      <c r="Z83" s="12">
        <v>5.1632550000000003E-3</v>
      </c>
      <c r="AA83" s="12">
        <v>4.9199120000000002E-3</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1.14608525E-2</v>
      </c>
      <c r="D85" s="12">
        <v>1.13543893E-2</v>
      </c>
      <c r="E85" s="12">
        <v>4.9209877800000003E-2</v>
      </c>
      <c r="F85" s="12">
        <v>2.4851154066999999</v>
      </c>
      <c r="G85" s="12">
        <v>0.88352056800000001</v>
      </c>
      <c r="H85" s="12">
        <v>1.3822976373</v>
      </c>
      <c r="I85" s="12">
        <v>9.465422736099999</v>
      </c>
      <c r="J85" s="12">
        <v>14.635098558199999</v>
      </c>
      <c r="K85" s="12">
        <v>21.6829873804</v>
      </c>
      <c r="L85" s="12">
        <v>37.340019996199999</v>
      </c>
      <c r="M85" s="12">
        <v>4.4833717392999999</v>
      </c>
      <c r="N85" s="12">
        <v>71.955640780400003</v>
      </c>
      <c r="O85" s="12">
        <v>63.584681080700008</v>
      </c>
      <c r="P85" s="12">
        <v>61.007714608599997</v>
      </c>
      <c r="Q85" s="12">
        <v>72.63883166490001</v>
      </c>
      <c r="R85" s="12">
        <v>51.88385212530001</v>
      </c>
      <c r="S85" s="12">
        <v>203.29913744000001</v>
      </c>
      <c r="T85" s="12">
        <v>45.730147580500002</v>
      </c>
      <c r="U85" s="12">
        <v>18.984783893800003</v>
      </c>
      <c r="V85" s="12">
        <v>25.182681904799999</v>
      </c>
      <c r="W85" s="12">
        <v>25.302661408399999</v>
      </c>
      <c r="X85" s="12">
        <v>13.7895186901</v>
      </c>
      <c r="Y85" s="12">
        <v>16.380421409700002</v>
      </c>
      <c r="Z85" s="12">
        <v>12.8963442041</v>
      </c>
      <c r="AA85" s="12">
        <v>11.322365357900001</v>
      </c>
    </row>
    <row r="86" spans="1:27">
      <c r="A86" s="11" t="s">
        <v>30</v>
      </c>
      <c r="B86" s="11" t="s">
        <v>3</v>
      </c>
      <c r="C86" s="12">
        <v>64017.383000000002</v>
      </c>
      <c r="D86" s="12">
        <v>60404.296499999997</v>
      </c>
      <c r="E86" s="12">
        <v>56344.606299999999</v>
      </c>
      <c r="F86" s="12">
        <v>50206.082000000002</v>
      </c>
      <c r="G86" s="12">
        <v>43102.734700000001</v>
      </c>
      <c r="H86" s="12">
        <v>39526.073779999999</v>
      </c>
      <c r="I86" s="12">
        <v>50954.937900000004</v>
      </c>
      <c r="J86" s="12">
        <v>47165.821600000003</v>
      </c>
      <c r="K86" s="12">
        <v>42692.8462</v>
      </c>
      <c r="L86" s="12">
        <v>38964.216399999998</v>
      </c>
      <c r="M86" s="12">
        <v>38037.966799999995</v>
      </c>
      <c r="N86" s="12">
        <v>35993.903600000005</v>
      </c>
      <c r="O86" s="12">
        <v>30885.868200000001</v>
      </c>
      <c r="P86" s="12">
        <v>27600.348599999994</v>
      </c>
      <c r="Q86" s="12">
        <v>28239.223600000001</v>
      </c>
      <c r="R86" s="12">
        <v>26172.358500000002</v>
      </c>
      <c r="S86" s="12">
        <v>24277.680199999999</v>
      </c>
      <c r="T86" s="12">
        <v>23254.0893</v>
      </c>
      <c r="U86" s="12">
        <v>21596.265350000001</v>
      </c>
      <c r="V86" s="12">
        <v>22398.437060000004</v>
      </c>
      <c r="W86" s="12">
        <v>21529.531939999997</v>
      </c>
      <c r="X86" s="12">
        <v>17995.874799999998</v>
      </c>
      <c r="Y86" s="12">
        <v>18593.881700000002</v>
      </c>
      <c r="Z86" s="12">
        <v>19923.0933</v>
      </c>
      <c r="AA86" s="12">
        <v>17510.96775</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370.52864604574</v>
      </c>
      <c r="D88" s="12">
        <v>338.09306636171794</v>
      </c>
      <c r="E88" s="12">
        <v>355.7518831371101</v>
      </c>
      <c r="F88" s="12">
        <v>341.21702675589398</v>
      </c>
      <c r="G88" s="12">
        <v>375.42302443431998</v>
      </c>
      <c r="H88" s="12">
        <v>418.78388071983005</v>
      </c>
      <c r="I88" s="12">
        <v>503.28577424650996</v>
      </c>
      <c r="J88" s="12">
        <v>471.86205303170715</v>
      </c>
      <c r="K88" s="12">
        <v>746.37702538158999</v>
      </c>
      <c r="L88" s="12">
        <v>696.93459550025989</v>
      </c>
      <c r="M88" s="12">
        <v>626.13382481118992</v>
      </c>
      <c r="N88" s="12">
        <v>614.32358666436994</v>
      </c>
      <c r="O88" s="12">
        <v>592.05652396125606</v>
      </c>
      <c r="P88" s="12">
        <v>585.18241226996008</v>
      </c>
      <c r="Q88" s="12">
        <v>535.67992693602991</v>
      </c>
      <c r="R88" s="12">
        <v>494.535571695074</v>
      </c>
      <c r="S88" s="12">
        <v>460.35863700419009</v>
      </c>
      <c r="T88" s="12">
        <v>476.26894761768398</v>
      </c>
      <c r="U88" s="12">
        <v>437.85619838615003</v>
      </c>
      <c r="V88" s="12">
        <v>398.44713748135996</v>
      </c>
      <c r="W88" s="12">
        <v>392.64093295471997</v>
      </c>
      <c r="X88" s="12">
        <v>363.83402666085999</v>
      </c>
      <c r="Y88" s="12">
        <v>355.91138537127603</v>
      </c>
      <c r="Z88" s="12">
        <v>337.68373945254996</v>
      </c>
      <c r="AA88" s="12">
        <v>310.69408998714005</v>
      </c>
    </row>
    <row r="89" spans="1:27">
      <c r="A89" s="11" t="s">
        <v>30</v>
      </c>
      <c r="B89" s="11" t="s">
        <v>9</v>
      </c>
      <c r="C89" s="12">
        <v>1.7736774299999998E-4</v>
      </c>
      <c r="D89" s="12">
        <v>3.2216332400000005E-4</v>
      </c>
      <c r="E89" s="12">
        <v>3.6571885000000003E-4</v>
      </c>
      <c r="F89" s="12">
        <v>4.2894140399999997E-4</v>
      </c>
      <c r="G89" s="12">
        <v>3.9232822499999997E-4</v>
      </c>
      <c r="H89" s="12">
        <v>3.1433183999999995E-4</v>
      </c>
      <c r="I89" s="12">
        <v>3.21341855E-4</v>
      </c>
      <c r="J89" s="12">
        <v>4.1007041E-4</v>
      </c>
      <c r="K89" s="12">
        <v>3.7808922000000001E-4</v>
      </c>
      <c r="L89" s="12">
        <v>5.2762182999999997E-4</v>
      </c>
      <c r="M89" s="12">
        <v>5.2884846000000006E-4</v>
      </c>
      <c r="N89" s="12">
        <v>7.0413932000000002E-4</v>
      </c>
      <c r="O89" s="12">
        <v>6.6865505999999996E-4</v>
      </c>
      <c r="P89" s="12">
        <v>6.2622895000000005E-4</v>
      </c>
      <c r="Q89" s="12">
        <v>5.7491760000000008E-4</v>
      </c>
      <c r="R89" s="12">
        <v>5.6969670000000009E-4</v>
      </c>
      <c r="S89" s="12">
        <v>7.3446548000000004E-4</v>
      </c>
      <c r="T89" s="12">
        <v>7.1932048999999996E-4</v>
      </c>
      <c r="U89" s="12">
        <v>8.414620699999999E-4</v>
      </c>
      <c r="V89" s="12">
        <v>8.8122889000000009E-4</v>
      </c>
      <c r="W89" s="12">
        <v>1.0029467700000002E-3</v>
      </c>
      <c r="X89" s="12">
        <v>1.6040832599999999E-3</v>
      </c>
      <c r="Y89" s="12">
        <v>1.49818934E-3</v>
      </c>
      <c r="Z89" s="12">
        <v>1.2465112499999999E-3</v>
      </c>
      <c r="AA89" s="12">
        <v>1.2270772100000001E-3</v>
      </c>
    </row>
    <row r="90" spans="1:27">
      <c r="A90" s="11" t="s">
        <v>30</v>
      </c>
      <c r="B90" s="11" t="s">
        <v>102</v>
      </c>
      <c r="C90" s="12">
        <v>1.7678253399999999E-3</v>
      </c>
      <c r="D90" s="12">
        <v>1.9139559299999999E-3</v>
      </c>
      <c r="E90" s="12">
        <v>2.1236613599999996E-3</v>
      </c>
      <c r="F90" s="12">
        <v>2.3366508999999999E-3</v>
      </c>
      <c r="G90" s="12">
        <v>2.5949247E-3</v>
      </c>
      <c r="H90" s="12">
        <v>2.4848858999999999E-3</v>
      </c>
      <c r="I90" s="12">
        <v>2.9025689999999998E-3</v>
      </c>
      <c r="J90" s="12">
        <v>3.6579274000000002E-3</v>
      </c>
      <c r="K90" s="12">
        <v>5.6066742000000008E-3</v>
      </c>
      <c r="L90" s="12">
        <v>6.3040181000000002E-3</v>
      </c>
      <c r="M90" s="12">
        <v>6.1931262000000003E-3</v>
      </c>
      <c r="N90" s="12">
        <v>5.858149E-3</v>
      </c>
      <c r="O90" s="12">
        <v>6.1214595999999994E-3</v>
      </c>
      <c r="P90" s="12">
        <v>5.8247903999999991E-3</v>
      </c>
      <c r="Q90" s="12">
        <v>6.4344916000000007E-3</v>
      </c>
      <c r="R90" s="12">
        <v>6.150694E-3</v>
      </c>
      <c r="S90" s="12">
        <v>6.2806514000000001E-3</v>
      </c>
      <c r="T90" s="12">
        <v>6.8508948E-3</v>
      </c>
      <c r="U90" s="12">
        <v>6.2873108000000002E-3</v>
      </c>
      <c r="V90" s="12">
        <v>5.8958595000000004E-3</v>
      </c>
      <c r="W90" s="12">
        <v>5.9482432000000007E-3</v>
      </c>
      <c r="X90" s="12">
        <v>7.0686331999999996E-3</v>
      </c>
      <c r="Y90" s="12">
        <v>6.4489982000000001E-3</v>
      </c>
      <c r="Z90" s="12">
        <v>6.0307317000000008E-3</v>
      </c>
      <c r="AA90" s="12">
        <v>6.5190142000000001E-3</v>
      </c>
    </row>
    <row r="91" spans="1:27">
      <c r="A91" s="11" t="s">
        <v>30</v>
      </c>
      <c r="B91" s="11" t="s">
        <v>15</v>
      </c>
      <c r="C91" s="12">
        <v>0</v>
      </c>
      <c r="D91" s="12">
        <v>0</v>
      </c>
      <c r="E91" s="12">
        <v>3.3416989999999992E-3</v>
      </c>
      <c r="F91" s="12">
        <v>3.5750478000000003E-3</v>
      </c>
      <c r="G91" s="12">
        <v>3.8506422999999997E-3</v>
      </c>
      <c r="H91" s="12">
        <v>4.1276909000000006E-3</v>
      </c>
      <c r="I91" s="12">
        <v>5.7830384E-3</v>
      </c>
      <c r="J91" s="12">
        <v>8.1962974000000001E-3</v>
      </c>
      <c r="K91" s="12">
        <v>18.589595516100001</v>
      </c>
      <c r="L91" s="12">
        <v>96.798604893700002</v>
      </c>
      <c r="M91" s="12">
        <v>96.017870625699999</v>
      </c>
      <c r="N91" s="12">
        <v>85.262919807000003</v>
      </c>
      <c r="O91" s="12">
        <v>107.26127011129999</v>
      </c>
      <c r="P91" s="12">
        <v>106.526328511</v>
      </c>
      <c r="Q91" s="12">
        <v>122.956028481</v>
      </c>
      <c r="R91" s="12">
        <v>116.69265099790002</v>
      </c>
      <c r="S91" s="12">
        <v>118.38744931119999</v>
      </c>
      <c r="T91" s="12">
        <v>115.1807993881</v>
      </c>
      <c r="U91" s="12">
        <v>99.062733799600011</v>
      </c>
      <c r="V91" s="12">
        <v>93.086710247599996</v>
      </c>
      <c r="W91" s="12">
        <v>92.651623750200002</v>
      </c>
      <c r="X91" s="12">
        <v>87.044257653900004</v>
      </c>
      <c r="Y91" s="12">
        <v>78.482573654299998</v>
      </c>
      <c r="Z91" s="12">
        <v>75.318716445199996</v>
      </c>
      <c r="AA91" s="12">
        <v>71.17490045640001</v>
      </c>
    </row>
    <row r="92" spans="1:27">
      <c r="A92" s="11" t="s">
        <v>30</v>
      </c>
      <c r="B92" s="11" t="s">
        <v>17</v>
      </c>
      <c r="C92" s="12">
        <v>5.4213009999999999E-2</v>
      </c>
      <c r="D92" s="12">
        <v>7.7853226000000011E-2</v>
      </c>
      <c r="E92" s="12">
        <v>0.12203463000000001</v>
      </c>
      <c r="F92" s="12">
        <v>0.2496264</v>
      </c>
      <c r="G92" s="12">
        <v>0.34937222000000001</v>
      </c>
      <c r="H92" s="12">
        <v>0.47300412000000003</v>
      </c>
      <c r="I92" s="12">
        <v>0.73453619999999997</v>
      </c>
      <c r="J92" s="12">
        <v>0.93189340000000009</v>
      </c>
      <c r="K92" s="12">
        <v>1.2901503000000001</v>
      </c>
      <c r="L92" s="12">
        <v>1.3833887999999999</v>
      </c>
      <c r="M92" s="12">
        <v>1.5667260000000001</v>
      </c>
      <c r="N92" s="12">
        <v>1.5504469999999999</v>
      </c>
      <c r="O92" s="12">
        <v>1.6983611000000001</v>
      </c>
      <c r="P92" s="12">
        <v>1.8712607000000001</v>
      </c>
      <c r="Q92" s="12">
        <v>1.9008923</v>
      </c>
      <c r="R92" s="12">
        <v>1.9039305</v>
      </c>
      <c r="S92" s="12">
        <v>2.2702382999999999</v>
      </c>
      <c r="T92" s="12">
        <v>2.4689513999999999</v>
      </c>
      <c r="U92" s="12">
        <v>2.3193264</v>
      </c>
      <c r="V92" s="12">
        <v>2.4211765000000001</v>
      </c>
      <c r="W92" s="12">
        <v>2.3770250000000002</v>
      </c>
      <c r="X92" s="12">
        <v>2.4132404999999997</v>
      </c>
      <c r="Y92" s="12">
        <v>2.4418090000000001</v>
      </c>
      <c r="Z92" s="12">
        <v>2.2974652999999998</v>
      </c>
      <c r="AA92" s="12">
        <v>2.2679092000000001</v>
      </c>
    </row>
    <row r="93" spans="1:27">
      <c r="A93" s="35" t="s">
        <v>98</v>
      </c>
      <c r="B93" s="35"/>
      <c r="C93" s="29">
        <v>64387.923284265984</v>
      </c>
      <c r="D93" s="29">
        <v>60742.40742102034</v>
      </c>
      <c r="E93" s="29">
        <v>56700.41399124176</v>
      </c>
      <c r="F93" s="29">
        <v>50549.790787939499</v>
      </c>
      <c r="G93" s="29">
        <v>43479.047811019947</v>
      </c>
      <c r="H93" s="29">
        <v>39946.246474602965</v>
      </c>
      <c r="I93" s="29">
        <v>51467.695799274472</v>
      </c>
      <c r="J93" s="29">
        <v>47652.325635849316</v>
      </c>
      <c r="K93" s="29">
        <v>43460.913394981813</v>
      </c>
      <c r="L93" s="29">
        <v>39698.498704088983</v>
      </c>
      <c r="M93" s="29">
        <v>38668.591371273949</v>
      </c>
      <c r="N93" s="29">
        <v>36680.190507249099</v>
      </c>
      <c r="O93" s="29">
        <v>31541.516572930013</v>
      </c>
      <c r="P93" s="29">
        <v>28246.545545615507</v>
      </c>
      <c r="Q93" s="29">
        <v>28847.549595044533</v>
      </c>
      <c r="R93" s="29">
        <v>26718.784818225573</v>
      </c>
      <c r="S93" s="29">
        <v>24941.344834456169</v>
      </c>
      <c r="T93" s="29">
        <v>23776.094740758675</v>
      </c>
      <c r="U93" s="29">
        <v>22053.112654370525</v>
      </c>
      <c r="V93" s="29">
        <v>22822.072997515352</v>
      </c>
      <c r="W93" s="29">
        <v>21947.481879632189</v>
      </c>
      <c r="X93" s="29">
        <v>18373.505594672217</v>
      </c>
      <c r="Y93" s="29">
        <v>18966.18036780832</v>
      </c>
      <c r="Z93" s="29">
        <v>20273.6797934229</v>
      </c>
      <c r="AA93" s="29">
        <v>17832.990352334251</v>
      </c>
    </row>
    <row r="96" spans="1:27" collapsed="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row>
    <row r="98" spans="1:27">
      <c r="A98" s="11" t="s">
        <v>18</v>
      </c>
      <c r="B98" s="11" t="s">
        <v>105</v>
      </c>
      <c r="C98" s="12">
        <v>43.693538579999995</v>
      </c>
      <c r="D98" s="12">
        <v>42.316310569999999</v>
      </c>
      <c r="E98" s="12">
        <v>43.167727200000002</v>
      </c>
      <c r="F98" s="12">
        <v>39.650815360000003</v>
      </c>
      <c r="G98" s="12">
        <v>37.290867339999998</v>
      </c>
      <c r="H98" s="12">
        <v>33.440324869999998</v>
      </c>
      <c r="I98" s="12">
        <v>32.100778503999997</v>
      </c>
      <c r="J98" s="12">
        <v>29.5003849</v>
      </c>
      <c r="K98" s="12">
        <v>39.628985708000002</v>
      </c>
      <c r="L98" s="12">
        <v>37.704098376000005</v>
      </c>
      <c r="M98" s="12">
        <v>33.04522523</v>
      </c>
      <c r="N98" s="12">
        <v>28.704660859999997</v>
      </c>
      <c r="O98" s="12">
        <v>27.891387179999999</v>
      </c>
      <c r="P98" s="12">
        <v>25.508630830000001</v>
      </c>
      <c r="Q98" s="12">
        <v>22.920558590000002</v>
      </c>
      <c r="R98" s="12">
        <v>21.795045055999999</v>
      </c>
      <c r="S98" s="12">
        <v>21.085057951000003</v>
      </c>
      <c r="T98" s="12">
        <v>19.379927369999997</v>
      </c>
      <c r="U98" s="12">
        <v>14.865815605</v>
      </c>
      <c r="V98" s="12">
        <v>13.923661693</v>
      </c>
      <c r="W98" s="12">
        <v>9.3594963600000014</v>
      </c>
      <c r="X98" s="12">
        <v>9.1211724800000002</v>
      </c>
      <c r="Y98" s="12">
        <v>8.7260262599999994</v>
      </c>
      <c r="Z98" s="12">
        <v>3.09895626</v>
      </c>
      <c r="AA98" s="12">
        <v>2.9138035800000002</v>
      </c>
    </row>
    <row r="99" spans="1:27">
      <c r="A99" s="11" t="s">
        <v>18</v>
      </c>
      <c r="B99" s="11" t="s">
        <v>14</v>
      </c>
      <c r="C99" s="12">
        <v>11243.6374</v>
      </c>
      <c r="D99" s="12">
        <v>12766.3285</v>
      </c>
      <c r="E99" s="12">
        <v>14710.806400000001</v>
      </c>
      <c r="F99" s="12">
        <v>19571.124600000003</v>
      </c>
      <c r="G99" s="12">
        <v>24106.961600000002</v>
      </c>
      <c r="H99" s="12">
        <v>26696.2183</v>
      </c>
      <c r="I99" s="12">
        <v>30421.234080000002</v>
      </c>
      <c r="J99" s="12">
        <v>34029.636500000001</v>
      </c>
      <c r="K99" s="12">
        <v>36460.844149999997</v>
      </c>
      <c r="L99" s="12">
        <v>30248.265099999997</v>
      </c>
      <c r="M99" s="12">
        <v>33031.337820000001</v>
      </c>
      <c r="N99" s="12">
        <v>29625.6535</v>
      </c>
      <c r="O99" s="12">
        <v>30000.908499999998</v>
      </c>
      <c r="P99" s="12">
        <v>31081.357569999996</v>
      </c>
      <c r="Q99" s="12">
        <v>25995.122799999997</v>
      </c>
      <c r="R99" s="12">
        <v>25399.744749999998</v>
      </c>
      <c r="S99" s="12">
        <v>21738.810379999999</v>
      </c>
      <c r="T99" s="12">
        <v>20034.279180000001</v>
      </c>
      <c r="U99" s="12">
        <v>19339.912840000001</v>
      </c>
      <c r="V99" s="12">
        <v>18735.997740000003</v>
      </c>
      <c r="W99" s="12">
        <v>15253.617200000001</v>
      </c>
      <c r="X99" s="12">
        <v>15719.347030000001</v>
      </c>
      <c r="Y99" s="12">
        <v>15386.3001</v>
      </c>
      <c r="Z99" s="12">
        <v>15264.952520000001</v>
      </c>
      <c r="AA99" s="12">
        <v>11806.28556</v>
      </c>
    </row>
    <row r="100" spans="1:27">
      <c r="A100" s="11" t="s">
        <v>18</v>
      </c>
      <c r="B100" s="11" t="s">
        <v>25</v>
      </c>
      <c r="C100" s="12">
        <v>9.8802495019999999</v>
      </c>
      <c r="D100" s="12">
        <v>15.118195452</v>
      </c>
      <c r="E100" s="12">
        <v>22.554439257000002</v>
      </c>
      <c r="F100" s="12">
        <v>30.563888667000004</v>
      </c>
      <c r="G100" s="12">
        <v>40.130776107999999</v>
      </c>
      <c r="H100" s="12">
        <v>47.015412982000001</v>
      </c>
      <c r="I100" s="12">
        <v>58.566313119999997</v>
      </c>
      <c r="J100" s="12">
        <v>65.93635184</v>
      </c>
      <c r="K100" s="12">
        <v>78.85927169499999</v>
      </c>
      <c r="L100" s="12">
        <v>90.512470130000011</v>
      </c>
      <c r="M100" s="12">
        <v>104.24733362000001</v>
      </c>
      <c r="N100" s="12">
        <v>111.458786065</v>
      </c>
      <c r="O100" s="12">
        <v>126.83559266999998</v>
      </c>
      <c r="P100" s="12">
        <v>138.94956071000001</v>
      </c>
      <c r="Q100" s="12">
        <v>144.38504294000001</v>
      </c>
      <c r="R100" s="12">
        <v>154.66048239</v>
      </c>
      <c r="S100" s="12">
        <v>163.37141647999999</v>
      </c>
      <c r="T100" s="12">
        <v>166.97481493999996</v>
      </c>
      <c r="U100" s="12">
        <v>176.41838987999998</v>
      </c>
      <c r="V100" s="12">
        <v>181.99528801</v>
      </c>
      <c r="W100" s="12">
        <v>178.89836699</v>
      </c>
      <c r="X100" s="12">
        <v>183.55575836</v>
      </c>
      <c r="Y100" s="12">
        <v>187.97228334999997</v>
      </c>
      <c r="Z100" s="12">
        <v>180.73321735000002</v>
      </c>
      <c r="AA100" s="12">
        <v>179.38675998999997</v>
      </c>
    </row>
    <row r="101" spans="1:27">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27">
      <c r="A103" s="11" t="s">
        <v>26</v>
      </c>
      <c r="B103" s="11" t="s">
        <v>105</v>
      </c>
      <c r="C103" s="12">
        <v>2.2282389999999999</v>
      </c>
      <c r="D103" s="12">
        <v>2.4769692000000001</v>
      </c>
      <c r="E103" s="12">
        <v>2.8502969</v>
      </c>
      <c r="F103" s="12">
        <v>2.6211462000000001</v>
      </c>
      <c r="G103" s="12">
        <v>2.4546939999999999</v>
      </c>
      <c r="H103" s="12">
        <v>2.1955817999999998</v>
      </c>
      <c r="I103" s="12">
        <v>2.0530488</v>
      </c>
      <c r="J103" s="12">
        <v>1.9761686000000001</v>
      </c>
      <c r="K103" s="12">
        <v>7.9994377000000005</v>
      </c>
      <c r="L103" s="12">
        <v>7.6780232999999996</v>
      </c>
      <c r="M103" s="12">
        <v>7.2263636</v>
      </c>
      <c r="N103" s="12">
        <v>6.5367904000000001</v>
      </c>
      <c r="O103" s="12">
        <v>6.3220722999999994</v>
      </c>
      <c r="P103" s="12">
        <v>4.5693270000000004</v>
      </c>
      <c r="Q103" s="12">
        <v>4.2033734999999997</v>
      </c>
      <c r="R103" s="12">
        <v>4.0062961000000001</v>
      </c>
      <c r="S103" s="12">
        <v>3.8560635000000003</v>
      </c>
      <c r="T103" s="12">
        <v>3.5958218</v>
      </c>
      <c r="U103" s="12">
        <v>3.4995707999999999</v>
      </c>
      <c r="V103" s="12">
        <v>3.3491339999999998</v>
      </c>
      <c r="W103" s="12">
        <v>3.0131685000000004</v>
      </c>
      <c r="X103" s="12">
        <v>2.974701</v>
      </c>
      <c r="Y103" s="12">
        <v>2.8256266999999999</v>
      </c>
      <c r="Z103" s="12">
        <v>0</v>
      </c>
      <c r="AA103" s="12">
        <v>0</v>
      </c>
    </row>
    <row r="104" spans="1:27">
      <c r="A104" s="11" t="s">
        <v>26</v>
      </c>
      <c r="B104" s="11" t="s">
        <v>14</v>
      </c>
      <c r="C104" s="12">
        <v>6433.2764000000006</v>
      </c>
      <c r="D104" s="12">
        <v>7151.91</v>
      </c>
      <c r="E104" s="12">
        <v>8229.3734000000004</v>
      </c>
      <c r="F104" s="12">
        <v>11850.463400000001</v>
      </c>
      <c r="G104" s="12">
        <v>16737.3469</v>
      </c>
      <c r="H104" s="12">
        <v>21882.468800000002</v>
      </c>
      <c r="I104" s="12">
        <v>24800.115280000002</v>
      </c>
      <c r="J104" s="12">
        <v>28846.698100000001</v>
      </c>
      <c r="K104" s="12">
        <v>31520.518949999998</v>
      </c>
      <c r="L104" s="12">
        <v>26017.750499999998</v>
      </c>
      <c r="M104" s="12">
        <v>29022.259120000002</v>
      </c>
      <c r="N104" s="12">
        <v>26102.216</v>
      </c>
      <c r="O104" s="12">
        <v>26587.755399999998</v>
      </c>
      <c r="P104" s="12">
        <v>27625.476469999998</v>
      </c>
      <c r="Q104" s="12">
        <v>24177.911899999999</v>
      </c>
      <c r="R104" s="12">
        <v>22937.984349999999</v>
      </c>
      <c r="S104" s="12">
        <v>19757.52188</v>
      </c>
      <c r="T104" s="12">
        <v>17907.34388</v>
      </c>
      <c r="U104" s="12">
        <v>17551.55054</v>
      </c>
      <c r="V104" s="12">
        <v>16818.022120000001</v>
      </c>
      <c r="W104" s="12">
        <v>13667.535300000001</v>
      </c>
      <c r="X104" s="12">
        <v>14339.539220000001</v>
      </c>
      <c r="Y104" s="12">
        <v>14026.21595</v>
      </c>
      <c r="Z104" s="12">
        <v>14202.13061</v>
      </c>
      <c r="AA104" s="12">
        <v>10977.24569</v>
      </c>
    </row>
    <row r="105" spans="1:27">
      <c r="A105" s="11" t="s">
        <v>26</v>
      </c>
      <c r="B105" s="11" t="s">
        <v>25</v>
      </c>
      <c r="C105" s="12">
        <v>1.9594059829999999</v>
      </c>
      <c r="D105" s="12">
        <v>3.998216362</v>
      </c>
      <c r="E105" s="12">
        <v>7.4833634339999993</v>
      </c>
      <c r="F105" s="12">
        <v>10.401702890000001</v>
      </c>
      <c r="G105" s="12">
        <v>13.624627300000002</v>
      </c>
      <c r="H105" s="12">
        <v>16.120943309999998</v>
      </c>
      <c r="I105" s="12">
        <v>20.301041210000001</v>
      </c>
      <c r="J105" s="12">
        <v>23.567192840000004</v>
      </c>
      <c r="K105" s="12">
        <v>27.705229559999999</v>
      </c>
      <c r="L105" s="12">
        <v>31.696812319999999</v>
      </c>
      <c r="M105" s="12">
        <v>36.024022420000001</v>
      </c>
      <c r="N105" s="12">
        <v>38.80394021</v>
      </c>
      <c r="O105" s="12">
        <v>44.396263349999991</v>
      </c>
      <c r="P105" s="12">
        <v>48.202838699999994</v>
      </c>
      <c r="Q105" s="12">
        <v>50.115868399999997</v>
      </c>
      <c r="R105" s="12">
        <v>53.740771980000005</v>
      </c>
      <c r="S105" s="12">
        <v>56.127643670000005</v>
      </c>
      <c r="T105" s="12">
        <v>56.720500469999998</v>
      </c>
      <c r="U105" s="12">
        <v>59.031885719999998</v>
      </c>
      <c r="V105" s="12">
        <v>60.366594300000003</v>
      </c>
      <c r="W105" s="12">
        <v>57.95224825999999</v>
      </c>
      <c r="X105" s="12">
        <v>60.417545399999995</v>
      </c>
      <c r="Y105" s="12">
        <v>60.938703499999995</v>
      </c>
      <c r="Z105" s="12">
        <v>59.539293550000004</v>
      </c>
      <c r="AA105" s="12">
        <v>59.324182829999998</v>
      </c>
    </row>
    <row r="107" spans="1:27">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27">
      <c r="A108" s="11" t="s">
        <v>27</v>
      </c>
      <c r="B108" s="11" t="s">
        <v>105</v>
      </c>
      <c r="C108" s="12">
        <v>5.5621244999999995</v>
      </c>
      <c r="D108" s="12">
        <v>5.3112170000000001</v>
      </c>
      <c r="E108" s="12">
        <v>5.260726</v>
      </c>
      <c r="F108" s="12">
        <v>5.1182250000000007</v>
      </c>
      <c r="G108" s="12">
        <v>4.7350079999999997</v>
      </c>
      <c r="H108" s="12">
        <v>4.2097439999999997</v>
      </c>
      <c r="I108" s="12">
        <v>4.0310670000000002</v>
      </c>
      <c r="J108" s="12">
        <v>3.8174668</v>
      </c>
      <c r="K108" s="12">
        <v>3.6727620000000001</v>
      </c>
      <c r="L108" s="12">
        <v>3.4748618000000002</v>
      </c>
      <c r="M108" s="12">
        <v>3.2816179999999999</v>
      </c>
      <c r="N108" s="12">
        <v>3.0602487999999997</v>
      </c>
      <c r="O108" s="12">
        <v>2.8774564999999996</v>
      </c>
      <c r="P108" s="12">
        <v>2.7384189999999999</v>
      </c>
      <c r="Q108" s="12">
        <v>2.4158276000000001</v>
      </c>
      <c r="R108" s="12">
        <v>2.3478007999999999</v>
      </c>
      <c r="S108" s="12">
        <v>2.2617730000000003</v>
      </c>
      <c r="T108" s="12">
        <v>2.1902292000000001</v>
      </c>
      <c r="U108" s="12">
        <v>2.0963195999999997</v>
      </c>
      <c r="V108" s="12">
        <v>2.0425318999999997</v>
      </c>
      <c r="W108" s="12">
        <v>1.9024398</v>
      </c>
      <c r="X108" s="12">
        <v>1.7831166000000001</v>
      </c>
      <c r="Y108" s="12">
        <v>1.7080913</v>
      </c>
      <c r="Z108" s="12">
        <v>1.5589683000000001</v>
      </c>
      <c r="AA108" s="12">
        <v>1.4777848</v>
      </c>
    </row>
    <row r="109" spans="1:27">
      <c r="A109" s="11" t="s">
        <v>27</v>
      </c>
      <c r="B109" s="11" t="s">
        <v>14</v>
      </c>
      <c r="C109" s="12">
        <v>4810.3609999999999</v>
      </c>
      <c r="D109" s="12">
        <v>5614.4184999999998</v>
      </c>
      <c r="E109" s="12">
        <v>6481.433</v>
      </c>
      <c r="F109" s="12">
        <v>7720.6612000000005</v>
      </c>
      <c r="G109" s="12">
        <v>7369.6147000000001</v>
      </c>
      <c r="H109" s="12">
        <v>4813.7494999999999</v>
      </c>
      <c r="I109" s="12">
        <v>5621.1188000000002</v>
      </c>
      <c r="J109" s="12">
        <v>5182.9384</v>
      </c>
      <c r="K109" s="12">
        <v>4940.3252000000002</v>
      </c>
      <c r="L109" s="12">
        <v>4230.5145999999995</v>
      </c>
      <c r="M109" s="12">
        <v>4009.0787</v>
      </c>
      <c r="N109" s="12">
        <v>3523.4375</v>
      </c>
      <c r="O109" s="12">
        <v>3413.1531</v>
      </c>
      <c r="P109" s="12">
        <v>3455.8811000000001</v>
      </c>
      <c r="Q109" s="12">
        <v>1817.2108999999998</v>
      </c>
      <c r="R109" s="12">
        <v>2461.7604000000001</v>
      </c>
      <c r="S109" s="12">
        <v>1981.2885000000001</v>
      </c>
      <c r="T109" s="12">
        <v>2126.9352999999996</v>
      </c>
      <c r="U109" s="12">
        <v>1788.3623</v>
      </c>
      <c r="V109" s="12">
        <v>1917.9756200000002</v>
      </c>
      <c r="W109" s="12">
        <v>1586.0818999999999</v>
      </c>
      <c r="X109" s="12">
        <v>1379.80781</v>
      </c>
      <c r="Y109" s="12">
        <v>1360.0841499999999</v>
      </c>
      <c r="Z109" s="12">
        <v>1062.8219099999999</v>
      </c>
      <c r="AA109" s="12">
        <v>829.03986999999995</v>
      </c>
    </row>
    <row r="110" spans="1:27">
      <c r="A110" s="11" t="s">
        <v>27</v>
      </c>
      <c r="B110" s="11" t="s">
        <v>25</v>
      </c>
      <c r="C110" s="12">
        <v>1.2047572</v>
      </c>
      <c r="D110" s="12">
        <v>1.8469187</v>
      </c>
      <c r="E110" s="12">
        <v>3.1237550999999999</v>
      </c>
      <c r="F110" s="12">
        <v>4.8879210000000004</v>
      </c>
      <c r="G110" s="12">
        <v>6.7660230000000006</v>
      </c>
      <c r="H110" s="12">
        <v>8.2851879999999998</v>
      </c>
      <c r="I110" s="12">
        <v>11.180022000000001</v>
      </c>
      <c r="J110" s="12">
        <v>13.159812000000001</v>
      </c>
      <c r="K110" s="12">
        <v>17.515205000000002</v>
      </c>
      <c r="L110" s="12">
        <v>21.473714999999999</v>
      </c>
      <c r="M110" s="12">
        <v>25.892666000000002</v>
      </c>
      <c r="N110" s="12">
        <v>28.948145</v>
      </c>
      <c r="O110" s="12">
        <v>32.578423999999998</v>
      </c>
      <c r="P110" s="12">
        <v>36.249684000000002</v>
      </c>
      <c r="Q110" s="12">
        <v>37.41919</v>
      </c>
      <c r="R110" s="12">
        <v>41.017836000000003</v>
      </c>
      <c r="S110" s="12">
        <v>43.885562</v>
      </c>
      <c r="T110" s="12">
        <v>46.729073999999997</v>
      </c>
      <c r="U110" s="12">
        <v>50.004472999999997</v>
      </c>
      <c r="V110" s="12">
        <v>54.237555</v>
      </c>
      <c r="W110" s="12">
        <v>55.405555</v>
      </c>
      <c r="X110" s="12">
        <v>55.661188000000003</v>
      </c>
      <c r="Y110" s="12">
        <v>56.438769999999998</v>
      </c>
      <c r="Z110" s="12">
        <v>54.700582000000004</v>
      </c>
      <c r="AA110" s="12">
        <v>54.360124999999996</v>
      </c>
    </row>
    <row r="112" spans="1:27">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16.565033799999998</v>
      </c>
      <c r="D113" s="12">
        <v>15.992112800000001</v>
      </c>
      <c r="E113" s="12">
        <v>17.696200300000001</v>
      </c>
      <c r="F113" s="12">
        <v>15.896321100000002</v>
      </c>
      <c r="G113" s="12">
        <v>14.794408069999999</v>
      </c>
      <c r="H113" s="12">
        <v>13.0533055</v>
      </c>
      <c r="I113" s="12">
        <v>12.798852799999999</v>
      </c>
      <c r="J113" s="12">
        <v>11.49941544</v>
      </c>
      <c r="K113" s="12">
        <v>16.509111099999998</v>
      </c>
      <c r="L113" s="12">
        <v>15.86143144</v>
      </c>
      <c r="M113" s="12">
        <v>12.416704699999999</v>
      </c>
      <c r="N113" s="12">
        <v>11.141111500000001</v>
      </c>
      <c r="O113" s="12">
        <v>11.0137903</v>
      </c>
      <c r="P113" s="12">
        <v>10.71287364</v>
      </c>
      <c r="Q113" s="12">
        <v>9.4416264000000005</v>
      </c>
      <c r="R113" s="12">
        <v>8.9052994000000005</v>
      </c>
      <c r="S113" s="12">
        <v>8.7509662400000003</v>
      </c>
      <c r="T113" s="12">
        <v>7.8101522599999997</v>
      </c>
      <c r="U113" s="12">
        <v>3.5478360600000003</v>
      </c>
      <c r="V113" s="12">
        <v>3.1825544600000004</v>
      </c>
      <c r="W113" s="12">
        <v>2.8786008999999999</v>
      </c>
      <c r="X113" s="12">
        <v>2.8784099999999997</v>
      </c>
      <c r="Y113" s="12">
        <v>2.8337118599999997</v>
      </c>
      <c r="Z113" s="12">
        <v>0.32605025999999998</v>
      </c>
      <c r="AA113" s="12">
        <v>0.30657538000000001</v>
      </c>
    </row>
    <row r="114" spans="1:27">
      <c r="A114" s="11" t="s">
        <v>28</v>
      </c>
      <c r="B114" s="11" t="s">
        <v>14</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27">
      <c r="A115" s="11" t="s">
        <v>28</v>
      </c>
      <c r="B115" s="11" t="s">
        <v>25</v>
      </c>
      <c r="C115" s="12">
        <v>1.2302949320000001</v>
      </c>
      <c r="D115" s="12">
        <v>2.0249859300000002</v>
      </c>
      <c r="E115" s="12">
        <v>3.5663718929999999</v>
      </c>
      <c r="F115" s="12">
        <v>5.4383570469999993</v>
      </c>
      <c r="G115" s="12">
        <v>8.3120768080000005</v>
      </c>
      <c r="H115" s="12">
        <v>10.065602872000001</v>
      </c>
      <c r="I115" s="12">
        <v>12.80508611</v>
      </c>
      <c r="J115" s="12">
        <v>13.8338435</v>
      </c>
      <c r="K115" s="12">
        <v>16.421665435000001</v>
      </c>
      <c r="L115" s="12">
        <v>18.876819609999998</v>
      </c>
      <c r="M115" s="12">
        <v>22.122171100000003</v>
      </c>
      <c r="N115" s="12">
        <v>23.394317155</v>
      </c>
      <c r="O115" s="12">
        <v>27.929153420000002</v>
      </c>
      <c r="P115" s="12">
        <v>30.679103710000003</v>
      </c>
      <c r="Q115" s="12">
        <v>32.896031839999999</v>
      </c>
      <c r="R115" s="12">
        <v>34.897359109999996</v>
      </c>
      <c r="S115" s="12">
        <v>37.72171341</v>
      </c>
      <c r="T115" s="12">
        <v>38.098261469999997</v>
      </c>
      <c r="U115" s="12">
        <v>41.054775960000001</v>
      </c>
      <c r="V115" s="12">
        <v>41.369413510000001</v>
      </c>
      <c r="W115" s="12">
        <v>40.377737430000003</v>
      </c>
      <c r="X115" s="12">
        <v>42.34733576</v>
      </c>
      <c r="Y115" s="12">
        <v>44.539122849999998</v>
      </c>
      <c r="Z115" s="12">
        <v>42.090130799999997</v>
      </c>
      <c r="AA115" s="12">
        <v>41.90762316</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19.338141279999999</v>
      </c>
      <c r="D118" s="12">
        <v>18.536011570000003</v>
      </c>
      <c r="E118" s="12">
        <v>17.360504000000002</v>
      </c>
      <c r="F118" s="12">
        <v>16.015123060000001</v>
      </c>
      <c r="G118" s="12">
        <v>15.306757269999999</v>
      </c>
      <c r="H118" s="12">
        <v>13.981693569999999</v>
      </c>
      <c r="I118" s="12">
        <v>13.217809904000001</v>
      </c>
      <c r="J118" s="12">
        <v>12.207334059999999</v>
      </c>
      <c r="K118" s="12">
        <v>11.447674908000002</v>
      </c>
      <c r="L118" s="12">
        <v>10.689781836000002</v>
      </c>
      <c r="M118" s="12">
        <v>10.120538929999999</v>
      </c>
      <c r="N118" s="12">
        <v>7.9665101599999995</v>
      </c>
      <c r="O118" s="12">
        <v>7.6780680799999992</v>
      </c>
      <c r="P118" s="12">
        <v>7.4880111900000008</v>
      </c>
      <c r="Q118" s="12">
        <v>6.8597310899999995</v>
      </c>
      <c r="R118" s="12">
        <v>6.5356487560000005</v>
      </c>
      <c r="S118" s="12">
        <v>6.216255211</v>
      </c>
      <c r="T118" s="12">
        <v>5.7837241099999996</v>
      </c>
      <c r="U118" s="12">
        <v>5.722089145</v>
      </c>
      <c r="V118" s="12">
        <v>5.3494413330000006</v>
      </c>
      <c r="W118" s="12">
        <v>1.5652871599999998</v>
      </c>
      <c r="X118" s="12">
        <v>1.48494488</v>
      </c>
      <c r="Y118" s="12">
        <v>1.3585963999999999</v>
      </c>
      <c r="Z118" s="12">
        <v>1.2139377</v>
      </c>
      <c r="AA118" s="12">
        <v>1.1294434000000002</v>
      </c>
    </row>
    <row r="119" spans="1:27">
      <c r="A119" s="11" t="s">
        <v>29</v>
      </c>
      <c r="B119" s="11" t="s">
        <v>14</v>
      </c>
      <c r="C119" s="12">
        <v>0</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row>
    <row r="120" spans="1:27">
      <c r="A120" s="11" t="s">
        <v>29</v>
      </c>
      <c r="B120" s="11" t="s">
        <v>25</v>
      </c>
      <c r="C120" s="12">
        <v>5.4219516999999993</v>
      </c>
      <c r="D120" s="12">
        <v>7.1561273999999999</v>
      </c>
      <c r="E120" s="12">
        <v>8.2376970000000007</v>
      </c>
      <c r="F120" s="12">
        <v>9.542446</v>
      </c>
      <c r="G120" s="12">
        <v>11.015103</v>
      </c>
      <c r="H120" s="12">
        <v>11.989006999999999</v>
      </c>
      <c r="I120" s="12">
        <v>13.414393</v>
      </c>
      <c r="J120" s="12">
        <v>14.280599</v>
      </c>
      <c r="K120" s="12">
        <v>15.69923</v>
      </c>
      <c r="L120" s="12">
        <v>16.833127000000001</v>
      </c>
      <c r="M120" s="12">
        <v>18.369467</v>
      </c>
      <c r="N120" s="12">
        <v>18.483036999999999</v>
      </c>
      <c r="O120" s="12">
        <v>19.938604999999999</v>
      </c>
      <c r="P120" s="12">
        <v>21.608217</v>
      </c>
      <c r="Q120" s="12">
        <v>21.723877000000002</v>
      </c>
      <c r="R120" s="12">
        <v>22.761807000000001</v>
      </c>
      <c r="S120" s="12">
        <v>22.969481999999999</v>
      </c>
      <c r="T120" s="12">
        <v>22.511880000000001</v>
      </c>
      <c r="U120" s="12">
        <v>23.599212999999999</v>
      </c>
      <c r="V120" s="12">
        <v>23.175150000000002</v>
      </c>
      <c r="W120" s="12">
        <v>22.373215000000002</v>
      </c>
      <c r="X120" s="12">
        <v>22.289187999999999</v>
      </c>
      <c r="Y120" s="12">
        <v>23.172363000000001</v>
      </c>
      <c r="Z120" s="12">
        <v>21.71144</v>
      </c>
      <c r="AA120" s="12">
        <v>21.126407999999998</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0</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row>
    <row r="124" spans="1:27">
      <c r="A124" s="11" t="s">
        <v>30</v>
      </c>
      <c r="B124" s="11" t="s">
        <v>14</v>
      </c>
      <c r="C124" s="12">
        <v>0</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row>
    <row r="125" spans="1:27">
      <c r="A125" s="11" t="s">
        <v>30</v>
      </c>
      <c r="B125" s="11" t="s">
        <v>25</v>
      </c>
      <c r="C125" s="12">
        <v>6.3839686999999992E-2</v>
      </c>
      <c r="D125" s="12">
        <v>9.1947059999999997E-2</v>
      </c>
      <c r="E125" s="12">
        <v>0.14325183000000002</v>
      </c>
      <c r="F125" s="12">
        <v>0.29346172999999998</v>
      </c>
      <c r="G125" s="12">
        <v>0.41294600000000004</v>
      </c>
      <c r="H125" s="12">
        <v>0.55467179999999994</v>
      </c>
      <c r="I125" s="12">
        <v>0.86577080000000006</v>
      </c>
      <c r="J125" s="12">
        <v>1.0949045000000002</v>
      </c>
      <c r="K125" s="12">
        <v>1.5179417000000002</v>
      </c>
      <c r="L125" s="12">
        <v>1.6319962000000001</v>
      </c>
      <c r="M125" s="12">
        <v>1.8390071000000001</v>
      </c>
      <c r="N125" s="12">
        <v>1.8293467000000001</v>
      </c>
      <c r="O125" s="12">
        <v>1.9931468999999999</v>
      </c>
      <c r="P125" s="12">
        <v>2.2097172999999999</v>
      </c>
      <c r="Q125" s="12">
        <v>2.2300757</v>
      </c>
      <c r="R125" s="12">
        <v>2.2427082999999999</v>
      </c>
      <c r="S125" s="12">
        <v>2.6670154000000004</v>
      </c>
      <c r="T125" s="12">
        <v>2.9150990000000001</v>
      </c>
      <c r="U125" s="12">
        <v>2.7280422</v>
      </c>
      <c r="V125" s="12">
        <v>2.8465752000000002</v>
      </c>
      <c r="W125" s="12">
        <v>2.7896113000000002</v>
      </c>
      <c r="X125" s="12">
        <v>2.8405012000000003</v>
      </c>
      <c r="Y125" s="12">
        <v>2.883324</v>
      </c>
      <c r="Z125" s="12">
        <v>2.6917710000000001</v>
      </c>
      <c r="AA125" s="12">
        <v>2.6684209999999999</v>
      </c>
    </row>
    <row r="127" spans="1:27" collapsed="1"/>
  </sheetData>
  <sheetProtection algorithmName="SHA-512" hashValue="bb+scgy49zYdNcJSxPAJSM5GmPQV1H0EbbK8NTVisQNZ8LkWaP8r94wCDuuYoTRNIDvUlAGk8Kz3rzT+Iv2GWQ==" saltValue="CmYb5d1VkQ2S0tW2845dPw=="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57E188"/>
  </sheetPr>
  <dimension ref="A1:AA93"/>
  <sheetViews>
    <sheetView zoomScale="85" zoomScaleNormal="85" workbookViewId="0">
      <selection activeCell="B2" sqref="B2:V3"/>
    </sheetView>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144</v>
      </c>
      <c r="B1" s="8"/>
      <c r="C1" s="8"/>
      <c r="D1" s="8"/>
      <c r="E1" s="8"/>
      <c r="F1" s="8"/>
      <c r="G1" s="8"/>
      <c r="H1" s="8"/>
      <c r="I1" s="8"/>
      <c r="J1" s="8"/>
      <c r="K1" s="8"/>
      <c r="L1" s="8"/>
      <c r="M1" s="8"/>
      <c r="N1" s="8"/>
      <c r="O1" s="8"/>
      <c r="P1" s="8"/>
      <c r="Q1" s="8"/>
      <c r="R1" s="8"/>
      <c r="S1" s="8"/>
      <c r="T1" s="8"/>
      <c r="U1" s="8"/>
      <c r="V1" s="8"/>
      <c r="W1" s="8"/>
      <c r="X1" s="8"/>
      <c r="Y1" s="8"/>
      <c r="Z1" s="8"/>
      <c r="AA1" s="8"/>
    </row>
    <row r="2" spans="1:27">
      <c r="A2" s="10" t="s">
        <v>20</v>
      </c>
      <c r="B2" s="36" t="s">
        <v>156</v>
      </c>
      <c r="C2" s="36"/>
      <c r="D2" s="36"/>
      <c r="E2" s="36"/>
      <c r="F2" s="36"/>
      <c r="G2" s="36"/>
      <c r="H2" s="36"/>
      <c r="I2" s="36"/>
      <c r="J2" s="36"/>
      <c r="K2" s="36"/>
      <c r="L2" s="36"/>
      <c r="M2" s="36"/>
      <c r="N2" s="36"/>
      <c r="O2" s="36"/>
      <c r="P2" s="36"/>
      <c r="Q2" s="36"/>
      <c r="R2" s="36"/>
      <c r="S2" s="36"/>
      <c r="T2" s="36"/>
      <c r="U2" s="36"/>
      <c r="V2" s="36"/>
    </row>
    <row r="3" spans="1:27">
      <c r="B3" s="36"/>
      <c r="C3" s="36"/>
      <c r="D3" s="36"/>
      <c r="E3" s="36"/>
      <c r="F3" s="36"/>
      <c r="G3" s="36"/>
      <c r="H3" s="36"/>
      <c r="I3" s="36"/>
      <c r="J3" s="36"/>
      <c r="K3" s="36"/>
      <c r="L3" s="36"/>
      <c r="M3" s="36"/>
      <c r="N3" s="36"/>
      <c r="O3" s="36"/>
      <c r="P3" s="36"/>
      <c r="Q3" s="36"/>
      <c r="R3" s="36"/>
      <c r="S3" s="36"/>
      <c r="T3" s="36"/>
      <c r="U3" s="36"/>
      <c r="V3" s="36"/>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-633135.30415697361</v>
      </c>
      <c r="F6" s="12">
        <v>-54113.427719339117</v>
      </c>
      <c r="G6" s="12">
        <v>-65792.587753496889</v>
      </c>
      <c r="H6" s="12">
        <v>-57126.843089992501</v>
      </c>
      <c r="I6" s="12">
        <v>-339709.48200862133</v>
      </c>
      <c r="J6" s="12">
        <v>-38654.588440311192</v>
      </c>
      <c r="K6" s="12">
        <v>-171323.74307477596</v>
      </c>
      <c r="L6" s="12">
        <v>-143285.80278416278</v>
      </c>
      <c r="M6" s="12">
        <v>-2.9518090449769758E-3</v>
      </c>
      <c r="N6" s="12">
        <v>-3.8346003949135656E-2</v>
      </c>
      <c r="O6" s="12">
        <v>-141460.45044566903</v>
      </c>
      <c r="P6" s="12">
        <v>-9241.5482886610735</v>
      </c>
      <c r="Q6" s="12">
        <v>-8.162177949026082E-4</v>
      </c>
      <c r="R6" s="12">
        <v>-142299.07357300055</v>
      </c>
      <c r="S6" s="12">
        <v>-8.0292235140113591E-2</v>
      </c>
      <c r="T6" s="12">
        <v>-111883.24544769881</v>
      </c>
      <c r="U6" s="12">
        <v>-0.11149663833247767</v>
      </c>
      <c r="V6" s="12">
        <v>-1.0857462249071414E-3</v>
      </c>
      <c r="W6" s="12">
        <v>-2.4252391765371977E-4</v>
      </c>
      <c r="X6" s="12">
        <v>-0.671930709380267</v>
      </c>
      <c r="Y6" s="12">
        <v>-1.501411490371975E-4</v>
      </c>
      <c r="Z6" s="12">
        <v>-5.476973014959057E-4</v>
      </c>
      <c r="AA6" s="12">
        <v>-2.6865671004363979E-2</v>
      </c>
    </row>
    <row r="7" spans="1:27">
      <c r="A7" s="11" t="s">
        <v>18</v>
      </c>
      <c r="B7" s="11" t="s">
        <v>11</v>
      </c>
      <c r="C7" s="12">
        <v>0</v>
      </c>
      <c r="D7" s="12">
        <v>0</v>
      </c>
      <c r="E7" s="12">
        <v>-731633.53390160459</v>
      </c>
      <c r="F7" s="12">
        <v>-1.2951773138411928</v>
      </c>
      <c r="G7" s="12">
        <v>-922581.60299064103</v>
      </c>
      <c r="H7" s="12">
        <v>-571672.53103533934</v>
      </c>
      <c r="I7" s="12">
        <v>-549450.32936707919</v>
      </c>
      <c r="J7" s="12">
        <v>-106709.14227473053</v>
      </c>
      <c r="K7" s="12">
        <v>-1037764.5317241561</v>
      </c>
      <c r="L7" s="12">
        <v>-9.3299008716229009E-3</v>
      </c>
      <c r="M7" s="12">
        <v>-4.3310263798523492E-3</v>
      </c>
      <c r="N7" s="12">
        <v>-1.5895080416507262E-3</v>
      </c>
      <c r="O7" s="12">
        <v>-9.1262048535134796E-2</v>
      </c>
      <c r="P7" s="12">
        <v>-0.59681122011939636</v>
      </c>
      <c r="Q7" s="12">
        <v>-6.7238213884485392E-4</v>
      </c>
      <c r="R7" s="12">
        <v>-1.0002994528189373</v>
      </c>
      <c r="S7" s="12">
        <v>-7.8790500398912694E-3</v>
      </c>
      <c r="T7" s="12">
        <v>-2.5051082640077629E-2</v>
      </c>
      <c r="U7" s="12">
        <v>-1.245726152901162E-2</v>
      </c>
      <c r="V7" s="12">
        <v>-2.3429197150369174E-2</v>
      </c>
      <c r="W7" s="12">
        <v>-1.9947581455831176E-4</v>
      </c>
      <c r="X7" s="12">
        <v>-4.4542065431842755E-2</v>
      </c>
      <c r="Y7" s="12">
        <v>-4.4685060254771584E-2</v>
      </c>
      <c r="Z7" s="12">
        <v>-2.7344318368602499E-5</v>
      </c>
      <c r="AA7" s="12">
        <v>0</v>
      </c>
    </row>
    <row r="8" spans="1:27">
      <c r="A8" s="11" t="s">
        <v>18</v>
      </c>
      <c r="B8" s="11" t="s">
        <v>8</v>
      </c>
      <c r="C8" s="12">
        <v>0</v>
      </c>
      <c r="D8" s="12">
        <v>0.37859223388982849</v>
      </c>
      <c r="E8" s="12">
        <v>7.339478844469749E-2</v>
      </c>
      <c r="F8" s="12">
        <v>2.9410262815298297E-2</v>
      </c>
      <c r="G8" s="12">
        <v>2.6947656950434924E-3</v>
      </c>
      <c r="H8" s="12">
        <v>6.7190290362329735E-2</v>
      </c>
      <c r="I8" s="12">
        <v>1.1284569329508477E-2</v>
      </c>
      <c r="J8" s="12">
        <v>7.0672418535093744E-3</v>
      </c>
      <c r="K8" s="12">
        <v>4.2319611312547816E-3</v>
      </c>
      <c r="L8" s="12">
        <v>1.3009403165221978E-2</v>
      </c>
      <c r="M8" s="12">
        <v>2.9242054421759572E-2</v>
      </c>
      <c r="N8" s="12">
        <v>2.5015320646539198E-2</v>
      </c>
      <c r="O8" s="12">
        <v>4.4859532902921201E-4</v>
      </c>
      <c r="P8" s="12">
        <v>3.6094749442626612E-4</v>
      </c>
      <c r="Q8" s="12">
        <v>6.6941716843640753E-2</v>
      </c>
      <c r="R8" s="12">
        <v>1.146995823998448E-4</v>
      </c>
      <c r="S8" s="12">
        <v>3.8833040709733107E-3</v>
      </c>
      <c r="T8" s="12">
        <v>4.2790567959107538E-3</v>
      </c>
      <c r="U8" s="12">
        <v>7.9168653406543887E-3</v>
      </c>
      <c r="V8" s="12">
        <v>1.0334404678044764E-3</v>
      </c>
      <c r="W8" s="12">
        <v>3.2054028360166624E-2</v>
      </c>
      <c r="X8" s="12">
        <v>1.5227533217083596E-3</v>
      </c>
      <c r="Y8" s="12">
        <v>1.553208082714756E-4</v>
      </c>
      <c r="Z8" s="12">
        <v>3.5695401461771693E-3</v>
      </c>
      <c r="AA8" s="12">
        <v>8.6978301859843863E-5</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1.4693264128777481</v>
      </c>
      <c r="D10" s="12">
        <v>0.3212915045761412</v>
      </c>
      <c r="E10" s="12">
        <v>0.12139289379348778</v>
      </c>
      <c r="F10" s="12">
        <v>3.1303089856287304E-2</v>
      </c>
      <c r="G10" s="12">
        <v>1.7392731645349831E-2</v>
      </c>
      <c r="H10" s="12">
        <v>0.44059421329437454</v>
      </c>
      <c r="I10" s="12">
        <v>2.2402891782547011E-2</v>
      </c>
      <c r="J10" s="12">
        <v>2.4046633471129984E-2</v>
      </c>
      <c r="K10" s="12">
        <v>2.155302751727926E-2</v>
      </c>
      <c r="L10" s="12">
        <v>6.5027847781649023E-2</v>
      </c>
      <c r="M10" s="12">
        <v>8.0650381443287122E-3</v>
      </c>
      <c r="N10" s="12">
        <v>1.4580255500751059E-2</v>
      </c>
      <c r="O10" s="12">
        <v>13598.466997772102</v>
      </c>
      <c r="P10" s="12">
        <v>7.9059067183295424E-3</v>
      </c>
      <c r="Q10" s="12">
        <v>70420.694214251314</v>
      </c>
      <c r="R10" s="12">
        <v>3.9070247692481967E-3</v>
      </c>
      <c r="S10" s="12">
        <v>884.33139600789912</v>
      </c>
      <c r="T10" s="12">
        <v>8.4649545546596303E-2</v>
      </c>
      <c r="U10" s="12">
        <v>16469.087740631763</v>
      </c>
      <c r="V10" s="12">
        <v>3.0589463255517577E-3</v>
      </c>
      <c r="W10" s="12">
        <v>21253.921428018632</v>
      </c>
      <c r="X10" s="12">
        <v>22199.282568272705</v>
      </c>
      <c r="Y10" s="12">
        <v>1.226335695587843E-3</v>
      </c>
      <c r="Z10" s="12">
        <v>6360.1426790023634</v>
      </c>
      <c r="AA10" s="12">
        <v>6.3666593970782719E-4</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639307.50505766063</v>
      </c>
      <c r="D13" s="12">
        <v>206390.89055095962</v>
      </c>
      <c r="E13" s="12">
        <v>1645974.5389447217</v>
      </c>
      <c r="F13" s="12">
        <v>408330.77969182021</v>
      </c>
      <c r="G13" s="12">
        <v>967101.77295608062</v>
      </c>
      <c r="H13" s="12">
        <v>867811.31283807673</v>
      </c>
      <c r="I13" s="12">
        <v>453837.01994593942</v>
      </c>
      <c r="J13" s="12">
        <v>205556.82469780056</v>
      </c>
      <c r="K13" s="12">
        <v>301488.30200921459</v>
      </c>
      <c r="L13" s="12">
        <v>354141.10821573762</v>
      </c>
      <c r="M13" s="12">
        <v>501965.51307694823</v>
      </c>
      <c r="N13" s="12">
        <v>17029.99608979707</v>
      </c>
      <c r="O13" s="12">
        <v>216550.45010051815</v>
      </c>
      <c r="P13" s="12">
        <v>105027.01144727213</v>
      </c>
      <c r="Q13" s="12">
        <v>410294.64853461122</v>
      </c>
      <c r="R13" s="12">
        <v>38565.982669044126</v>
      </c>
      <c r="S13" s="12">
        <v>5277.4275846238779</v>
      </c>
      <c r="T13" s="12">
        <v>14283.504858953904</v>
      </c>
      <c r="U13" s="12">
        <v>19759.554638990536</v>
      </c>
      <c r="V13" s="12">
        <v>131900.50068559384</v>
      </c>
      <c r="W13" s="12">
        <v>45112.008927399729</v>
      </c>
      <c r="X13" s="12">
        <v>5795.9555064354317</v>
      </c>
      <c r="Y13" s="12">
        <v>34915.138468292847</v>
      </c>
      <c r="Z13" s="12">
        <v>103236.61833263021</v>
      </c>
      <c r="AA13" s="12">
        <v>12063.720773916139</v>
      </c>
    </row>
    <row r="14" spans="1:27">
      <c r="A14" s="11" t="s">
        <v>18</v>
      </c>
      <c r="B14" s="11" t="s">
        <v>9</v>
      </c>
      <c r="C14" s="12">
        <v>6.1935885057820563</v>
      </c>
      <c r="D14" s="12">
        <v>5.6298787063428612</v>
      </c>
      <c r="E14" s="12">
        <v>140165.18780555233</v>
      </c>
      <c r="F14" s="12">
        <v>1.9213776982073094</v>
      </c>
      <c r="G14" s="12">
        <v>1.8619125230087143</v>
      </c>
      <c r="H14" s="12">
        <v>43562.256645179448</v>
      </c>
      <c r="I14" s="12">
        <v>134214.63517170353</v>
      </c>
      <c r="J14" s="12">
        <v>160147.49390836785</v>
      </c>
      <c r="K14" s="12">
        <v>115971.00428004281</v>
      </c>
      <c r="L14" s="12">
        <v>219718.71216937463</v>
      </c>
      <c r="M14" s="12">
        <v>174888.77853129356</v>
      </c>
      <c r="N14" s="12">
        <v>203198.05478470755</v>
      </c>
      <c r="O14" s="12">
        <v>3.8315972307840521E-2</v>
      </c>
      <c r="P14" s="12">
        <v>79192.97625555945</v>
      </c>
      <c r="Q14" s="12">
        <v>329696.31234562758</v>
      </c>
      <c r="R14" s="12">
        <v>186255.78637889677</v>
      </c>
      <c r="S14" s="12">
        <v>274972.69548352505</v>
      </c>
      <c r="T14" s="12">
        <v>174425.06466162621</v>
      </c>
      <c r="U14" s="12">
        <v>208628.34606329902</v>
      </c>
      <c r="V14" s="12">
        <v>263569.86998632795</v>
      </c>
      <c r="W14" s="12">
        <v>157465.45618376732</v>
      </c>
      <c r="X14" s="12">
        <v>570.04788150981972</v>
      </c>
      <c r="Y14" s="12">
        <v>2931.8798262184268</v>
      </c>
      <c r="Z14" s="12">
        <v>62252.599799414013</v>
      </c>
      <c r="AA14" s="12">
        <v>372.44014582920897</v>
      </c>
    </row>
    <row r="15" spans="1:27">
      <c r="A15" s="11" t="s">
        <v>18</v>
      </c>
      <c r="B15" s="11" t="s">
        <v>102</v>
      </c>
      <c r="C15" s="12">
        <v>7.5062670112844794</v>
      </c>
      <c r="D15" s="12">
        <v>5.1345019773789682</v>
      </c>
      <c r="E15" s="12">
        <v>212272.78407670296</v>
      </c>
      <c r="F15" s="12">
        <v>14526.594335377364</v>
      </c>
      <c r="G15" s="12">
        <v>75034.454867294335</v>
      </c>
      <c r="H15" s="12">
        <v>239402.50936060323</v>
      </c>
      <c r="I15" s="12">
        <v>56470.833908674656</v>
      </c>
      <c r="J15" s="12">
        <v>145573.57345599658</v>
      </c>
      <c r="K15" s="12">
        <v>35582.849876800967</v>
      </c>
      <c r="L15" s="12">
        <v>347316.65108382329</v>
      </c>
      <c r="M15" s="12">
        <v>45603.854536971281</v>
      </c>
      <c r="N15" s="12">
        <v>64571.302910868311</v>
      </c>
      <c r="O15" s="12">
        <v>215150.76405775425</v>
      </c>
      <c r="P15" s="12">
        <v>0.34284139234102484</v>
      </c>
      <c r="Q15" s="12">
        <v>113854.17164544381</v>
      </c>
      <c r="R15" s="12">
        <v>0.24580730454299149</v>
      </c>
      <c r="S15" s="12">
        <v>131925.63374902538</v>
      </c>
      <c r="T15" s="12">
        <v>26077.792251763498</v>
      </c>
      <c r="U15" s="12">
        <v>288668.89681447385</v>
      </c>
      <c r="V15" s="12">
        <v>95717.972618748347</v>
      </c>
      <c r="W15" s="12">
        <v>28416.987401916089</v>
      </c>
      <c r="X15" s="12">
        <v>48628.139706029513</v>
      </c>
      <c r="Y15" s="12">
        <v>0.1458570428097738</v>
      </c>
      <c r="Z15" s="12">
        <v>811.12341780167151</v>
      </c>
      <c r="AA15" s="12">
        <v>406.38892346375252</v>
      </c>
    </row>
    <row r="16" spans="1:27">
      <c r="A16" s="11" t="s">
        <v>18</v>
      </c>
      <c r="B16" s="11" t="s">
        <v>15</v>
      </c>
      <c r="C16" s="12">
        <v>0</v>
      </c>
      <c r="D16" s="12">
        <v>0</v>
      </c>
      <c r="E16" s="12">
        <v>82511.996358913835</v>
      </c>
      <c r="F16" s="12">
        <v>3.3040580422915262</v>
      </c>
      <c r="G16" s="12">
        <v>3436.7377810879671</v>
      </c>
      <c r="H16" s="12">
        <v>6.0538530412410783</v>
      </c>
      <c r="I16" s="12">
        <v>0.95977133962932815</v>
      </c>
      <c r="J16" s="12">
        <v>1.3235464577533653</v>
      </c>
      <c r="K16" s="12">
        <v>7694.8759526511112</v>
      </c>
      <c r="L16" s="12">
        <v>39209.0935028284</v>
      </c>
      <c r="M16" s="12">
        <v>9.7471541358498642E-2</v>
      </c>
      <c r="N16" s="12">
        <v>7.7142107428331219E-2</v>
      </c>
      <c r="O16" s="12">
        <v>13402.61142881788</v>
      </c>
      <c r="P16" s="12">
        <v>0.10448746359368651</v>
      </c>
      <c r="Q16" s="12">
        <v>71147.015522790476</v>
      </c>
      <c r="R16" s="12">
        <v>3.4079357541279123E-2</v>
      </c>
      <c r="S16" s="12">
        <v>26423.531520088156</v>
      </c>
      <c r="T16" s="12">
        <v>5.4752450978516748E-2</v>
      </c>
      <c r="U16" s="12">
        <v>0.58989569626371641</v>
      </c>
      <c r="V16" s="12">
        <v>4.3561862427950224E-2</v>
      </c>
      <c r="W16" s="12">
        <v>4.0192854331646974E-2</v>
      </c>
      <c r="X16" s="12">
        <v>2068.4745786078174</v>
      </c>
      <c r="Y16" s="12">
        <v>1.0630715272153705E-2</v>
      </c>
      <c r="Z16" s="12">
        <v>3042.2939474850868</v>
      </c>
      <c r="AA16" s="12">
        <v>5.4268981754830702E-3</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5" t="s">
        <v>98</v>
      </c>
      <c r="B18" s="35"/>
      <c r="C18" s="29">
        <v>639315.16797257925</v>
      </c>
      <c r="D18" s="29">
        <v>206397.22031340445</v>
      </c>
      <c r="E18" s="29">
        <v>421371.08347937796</v>
      </c>
      <c r="F18" s="29">
        <v>354218.0388862181</v>
      </c>
      <c r="G18" s="29">
        <v>-21270.535788036923</v>
      </c>
      <c r="H18" s="29">
        <v>282574.70314242796</v>
      </c>
      <c r="I18" s="29">
        <v>-301108.12257059652</v>
      </c>
      <c r="J18" s="29">
        <v>220340.61900500202</v>
      </c>
      <c r="K18" s="29">
        <v>-791628.94272468588</v>
      </c>
      <c r="L18" s="29">
        <v>430574.08630829956</v>
      </c>
      <c r="M18" s="29">
        <v>676854.32163249888</v>
      </c>
      <c r="N18" s="29">
        <v>220228.05053456879</v>
      </c>
      <c r="O18" s="29">
        <v>88688.414155140315</v>
      </c>
      <c r="P18" s="29">
        <v>174977.85086980462</v>
      </c>
      <c r="Q18" s="29">
        <v>810411.72054760705</v>
      </c>
      <c r="R18" s="29">
        <v>82521.69919721187</v>
      </c>
      <c r="S18" s="29">
        <v>281134.37017617573</v>
      </c>
      <c r="T18" s="29">
        <v>76825.387950401011</v>
      </c>
      <c r="U18" s="29">
        <v>244856.8724058868</v>
      </c>
      <c r="V18" s="29">
        <v>395470.3502493652</v>
      </c>
      <c r="W18" s="29">
        <v>223831.41815121431</v>
      </c>
      <c r="X18" s="29">
        <v>28564.571006196467</v>
      </c>
      <c r="Y18" s="29">
        <v>37846.974840966373</v>
      </c>
      <c r="Z18" s="29">
        <v>171849.36380554512</v>
      </c>
      <c r="AA18" s="29">
        <v>12436.134777718584</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-4488.8355895311779</v>
      </c>
      <c r="F21" s="12">
        <v>-1.2984567349905107</v>
      </c>
      <c r="G21" s="12">
        <v>-50205.130246010347</v>
      </c>
      <c r="H21" s="12">
        <v>-57126.841366934321</v>
      </c>
      <c r="I21" s="12">
        <v>-76201.107508257919</v>
      </c>
      <c r="J21" s="12">
        <v>-0.1556278853981807</v>
      </c>
      <c r="K21" s="12">
        <v>-8815.1768287665273</v>
      </c>
      <c r="L21" s="12">
        <v>-550.61183915983827</v>
      </c>
      <c r="M21" s="12">
        <v>-5.7355624081017498E-5</v>
      </c>
      <c r="N21" s="12">
        <v>-7.2757549283625997E-5</v>
      </c>
      <c r="O21" s="12">
        <v>-9.0316046586308402E-2</v>
      </c>
      <c r="P21" s="12">
        <v>-4.7189170382819998E-4</v>
      </c>
      <c r="Q21" s="12">
        <v>-2.2807492306933332E-5</v>
      </c>
      <c r="R21" s="12">
        <v>-27846.620611291888</v>
      </c>
      <c r="S21" s="12">
        <v>-7.8264248556069033E-2</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9.7877542067617493E-2</v>
      </c>
      <c r="E23" s="12">
        <v>2.4282173270975E-2</v>
      </c>
      <c r="F23" s="12">
        <v>0</v>
      </c>
      <c r="G23" s="12">
        <v>0</v>
      </c>
      <c r="H23" s="12">
        <v>2.4661771039205299E-4</v>
      </c>
      <c r="I23" s="12">
        <v>4.60873643768553E-4</v>
      </c>
      <c r="J23" s="12">
        <v>5.3100401378159601E-5</v>
      </c>
      <c r="K23" s="12">
        <v>1.11302309610736E-4</v>
      </c>
      <c r="L23" s="12">
        <v>3.3899010677861997E-3</v>
      </c>
      <c r="M23" s="12">
        <v>1.3572032940032001E-2</v>
      </c>
      <c r="N23" s="12">
        <v>5.8059594645389997E-5</v>
      </c>
      <c r="O23" s="12">
        <v>1.1706589972325101E-5</v>
      </c>
      <c r="P23" s="12">
        <v>2.6559921226843599E-5</v>
      </c>
      <c r="Q23" s="12">
        <v>1.8702060280676398E-2</v>
      </c>
      <c r="R23" s="12">
        <v>1.1893855283251201E-5</v>
      </c>
      <c r="S23" s="12">
        <v>3.4878647577213499E-5</v>
      </c>
      <c r="T23" s="12">
        <v>1.07947356464099E-4</v>
      </c>
      <c r="U23" s="12">
        <v>3.7336025445599899E-3</v>
      </c>
      <c r="V23" s="12">
        <v>2.5679592421170601E-4</v>
      </c>
      <c r="W23" s="12">
        <v>5.9591684336057502E-3</v>
      </c>
      <c r="X23" s="12">
        <v>5.9051719401336001E-6</v>
      </c>
      <c r="Y23" s="12">
        <v>4.5909624881466003E-6</v>
      </c>
      <c r="Z23" s="12">
        <v>1.74916096362096E-3</v>
      </c>
      <c r="AA23" s="12">
        <v>7.0812344925656302E-6</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0.32523771047302003</v>
      </c>
      <c r="D25" s="12">
        <v>0.29860893825313278</v>
      </c>
      <c r="E25" s="12">
        <v>4.83494608881816E-3</v>
      </c>
      <c r="F25" s="12">
        <v>1.0983730142118751E-3</v>
      </c>
      <c r="G25" s="12">
        <v>6.0380524944787209E-4</v>
      </c>
      <c r="H25" s="12">
        <v>5.7206223041417203E-4</v>
      </c>
      <c r="I25" s="12">
        <v>1.228530290608109E-3</v>
      </c>
      <c r="J25" s="12">
        <v>1.13644318108691E-3</v>
      </c>
      <c r="K25" s="12">
        <v>1.0644318811091691E-3</v>
      </c>
      <c r="L25" s="12">
        <v>5.6861636228855092E-4</v>
      </c>
      <c r="M25" s="12">
        <v>1.8608168324758402E-3</v>
      </c>
      <c r="N25" s="12">
        <v>1.70572303992955E-3</v>
      </c>
      <c r="O25" s="12">
        <v>1.1883073733441102E-3</v>
      </c>
      <c r="P25" s="12">
        <v>2.07643376960392E-3</v>
      </c>
      <c r="Q25" s="12">
        <v>9635.6255558226912</v>
      </c>
      <c r="R25" s="12">
        <v>1.1038915204250039E-3</v>
      </c>
      <c r="S25" s="12">
        <v>7.7869805095241295E-4</v>
      </c>
      <c r="T25" s="12">
        <v>1.1053393293800249E-3</v>
      </c>
      <c r="U25" s="12">
        <v>5.0544533070263527E-3</v>
      </c>
      <c r="V25" s="12">
        <v>6.0918427625867601E-4</v>
      </c>
      <c r="W25" s="12">
        <v>9914.4919975039502</v>
      </c>
      <c r="X25" s="12">
        <v>54.249971652514269</v>
      </c>
      <c r="Y25" s="12">
        <v>2.8972356193213486E-4</v>
      </c>
      <c r="Z25" s="12">
        <v>2.3875727828461591E-3</v>
      </c>
      <c r="AA25" s="12">
        <v>9.3007119987188492E-5</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303637.84177216387</v>
      </c>
      <c r="D28" s="12">
        <v>0.91888457107886656</v>
      </c>
      <c r="E28" s="12">
        <v>681928.96966276912</v>
      </c>
      <c r="F28" s="12">
        <v>58300.739859252535</v>
      </c>
      <c r="G28" s="12">
        <v>647184.159748376</v>
      </c>
      <c r="H28" s="12">
        <v>214690.46130262478</v>
      </c>
      <c r="I28" s="12">
        <v>40925.011785822964</v>
      </c>
      <c r="J28" s="12">
        <v>1.6543791569855844</v>
      </c>
      <c r="K28" s="12">
        <v>1.471530104342289</v>
      </c>
      <c r="L28" s="12">
        <v>185894.34687772757</v>
      </c>
      <c r="M28" s="12">
        <v>107940.60221838663</v>
      </c>
      <c r="N28" s="12">
        <v>16672.201909953856</v>
      </c>
      <c r="O28" s="12">
        <v>198127.61426781974</v>
      </c>
      <c r="P28" s="12">
        <v>70456.288791109459</v>
      </c>
      <c r="Q28" s="12">
        <v>98815.760059580527</v>
      </c>
      <c r="R28" s="12">
        <v>1558.0678452911841</v>
      </c>
      <c r="S28" s="12">
        <v>0.22452621568425837</v>
      </c>
      <c r="T28" s="12">
        <v>4461.9946163185596</v>
      </c>
      <c r="U28" s="12">
        <v>18610.985098834895</v>
      </c>
      <c r="V28" s="12">
        <v>23170.320883253131</v>
      </c>
      <c r="W28" s="12">
        <v>20092.96454878445</v>
      </c>
      <c r="X28" s="12">
        <v>4.4428146525138247E-2</v>
      </c>
      <c r="Y28" s="12">
        <v>22067.054653178453</v>
      </c>
      <c r="Z28" s="12">
        <v>17458.421557352671</v>
      </c>
      <c r="AA28" s="12">
        <v>8125.3043185843026</v>
      </c>
    </row>
    <row r="29" spans="1:27">
      <c r="A29" s="11" t="s">
        <v>26</v>
      </c>
      <c r="B29" s="11" t="s">
        <v>9</v>
      </c>
      <c r="C29" s="12">
        <v>1.0457217208070539</v>
      </c>
      <c r="D29" s="12">
        <v>4.4048011265451885</v>
      </c>
      <c r="E29" s="12">
        <v>140162.36163960843</v>
      </c>
      <c r="F29" s="12">
        <v>7.900669277518993E-2</v>
      </c>
      <c r="G29" s="12">
        <v>1.6926359309807499</v>
      </c>
      <c r="H29" s="12">
        <v>43559.177902181698</v>
      </c>
      <c r="I29" s="12">
        <v>134213.43862108191</v>
      </c>
      <c r="J29" s="12">
        <v>160144.55586151147</v>
      </c>
      <c r="K29" s="12">
        <v>45174.013731336316</v>
      </c>
      <c r="L29" s="12">
        <v>56666.696520130041</v>
      </c>
      <c r="M29" s="12">
        <v>113329.47481131573</v>
      </c>
      <c r="N29" s="12">
        <v>7068.8699872989528</v>
      </c>
      <c r="O29" s="12">
        <v>2.4545849291323595E-2</v>
      </c>
      <c r="P29" s="12">
        <v>68052.025766414532</v>
      </c>
      <c r="Q29" s="12">
        <v>104833.70603022224</v>
      </c>
      <c r="R29" s="12">
        <v>83956.689756818843</v>
      </c>
      <c r="S29" s="12">
        <v>45823.317283135169</v>
      </c>
      <c r="T29" s="12">
        <v>17040.631078856532</v>
      </c>
      <c r="U29" s="12">
        <v>32103.285012170938</v>
      </c>
      <c r="V29" s="12">
        <v>74844.80638106649</v>
      </c>
      <c r="W29" s="12">
        <v>21177.776960386174</v>
      </c>
      <c r="X29" s="12">
        <v>1.1029446690390789E-3</v>
      </c>
      <c r="Y29" s="12">
        <v>2.5818615517117185E-2</v>
      </c>
      <c r="Z29" s="12">
        <v>15108.830052085534</v>
      </c>
      <c r="AA29" s="12">
        <v>39.109464339309064</v>
      </c>
    </row>
    <row r="30" spans="1:27">
      <c r="A30" s="11" t="s">
        <v>26</v>
      </c>
      <c r="B30" s="11" t="s">
        <v>102</v>
      </c>
      <c r="C30" s="12">
        <v>3.4578485146083571</v>
      </c>
      <c r="D30" s="12">
        <v>4.1429151050619062</v>
      </c>
      <c r="E30" s="12">
        <v>212271.19974941318</v>
      </c>
      <c r="F30" s="12">
        <v>0.30307038495233302</v>
      </c>
      <c r="G30" s="12">
        <v>75033.446252888039</v>
      </c>
      <c r="H30" s="12">
        <v>92091.011842572509</v>
      </c>
      <c r="I30" s="12">
        <v>15898.093700576816</v>
      </c>
      <c r="J30" s="12">
        <v>0.77283559511154709</v>
      </c>
      <c r="K30" s="12">
        <v>1.4034357182130441</v>
      </c>
      <c r="L30" s="12">
        <v>154633.55453874444</v>
      </c>
      <c r="M30" s="12">
        <v>0.18646063611608502</v>
      </c>
      <c r="N30" s="12">
        <v>3.6410255697746211E-2</v>
      </c>
      <c r="O30" s="12">
        <v>78067.289660674869</v>
      </c>
      <c r="P30" s="12">
        <v>0.1458938379883008</v>
      </c>
      <c r="Q30" s="12">
        <v>28171.067469386267</v>
      </c>
      <c r="R30" s="12">
        <v>9.3839768093551393E-2</v>
      </c>
      <c r="S30" s="12">
        <v>52655.446365022297</v>
      </c>
      <c r="T30" s="12">
        <v>0.10856908351060621</v>
      </c>
      <c r="U30" s="12">
        <v>84024.157639537356</v>
      </c>
      <c r="V30" s="12">
        <v>0.10261821577489473</v>
      </c>
      <c r="W30" s="12">
        <v>0.50378453544493274</v>
      </c>
      <c r="X30" s="12">
        <v>14329.561071331278</v>
      </c>
      <c r="Y30" s="12">
        <v>9.7681478800744057E-2</v>
      </c>
      <c r="Z30" s="12">
        <v>0.19221864342402453</v>
      </c>
      <c r="AA30" s="12">
        <v>1.6689699012140187E-2</v>
      </c>
    </row>
    <row r="31" spans="1:27">
      <c r="A31" s="11" t="s">
        <v>26</v>
      </c>
      <c r="B31" s="11" t="s">
        <v>15</v>
      </c>
      <c r="C31" s="12">
        <v>0</v>
      </c>
      <c r="D31" s="12">
        <v>0</v>
      </c>
      <c r="E31" s="12">
        <v>82506.869722141346</v>
      </c>
      <c r="F31" s="12">
        <v>4.7699329039876802E-2</v>
      </c>
      <c r="G31" s="12">
        <v>3436.3537648866427</v>
      </c>
      <c r="H31" s="12">
        <v>0.10520443627675947</v>
      </c>
      <c r="I31" s="12">
        <v>2.7964044470305212E-2</v>
      </c>
      <c r="J31" s="12">
        <v>5.0577153070779778E-2</v>
      </c>
      <c r="K31" s="12">
        <v>9.3801815504878702E-3</v>
      </c>
      <c r="L31" s="12">
        <v>3.4701883740545995E-2</v>
      </c>
      <c r="M31" s="12">
        <v>2.664435817977899E-2</v>
      </c>
      <c r="N31" s="12">
        <v>1.5815246321733117E-2</v>
      </c>
      <c r="O31" s="12">
        <v>8.0606528389739585E-2</v>
      </c>
      <c r="P31" s="12">
        <v>3.5310384415734392E-2</v>
      </c>
      <c r="Q31" s="12">
        <v>1.2712315061981885</v>
      </c>
      <c r="R31" s="12">
        <v>6.0816443295411892E-3</v>
      </c>
      <c r="S31" s="12">
        <v>9.1708133883974391E-3</v>
      </c>
      <c r="T31" s="12">
        <v>1.0007322516632141E-2</v>
      </c>
      <c r="U31" s="12">
        <v>6.6682760530894503E-2</v>
      </c>
      <c r="V31" s="12">
        <v>9.6147764178781715E-3</v>
      </c>
      <c r="W31" s="12">
        <v>6.8654405169467697E-3</v>
      </c>
      <c r="X31" s="12">
        <v>0.23747518238045529</v>
      </c>
      <c r="Y31" s="12">
        <v>2.08771045367771E-3</v>
      </c>
      <c r="Z31" s="12">
        <v>5.676349534388548E-3</v>
      </c>
      <c r="AA31" s="12">
        <v>5.0393829885689615E-4</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303639.21273159515</v>
      </c>
      <c r="D33" s="29">
        <v>5.7201721779448054</v>
      </c>
      <c r="E33" s="29">
        <v>817602.52482996567</v>
      </c>
      <c r="F33" s="29">
        <v>58299.521507583333</v>
      </c>
      <c r="G33" s="29">
        <v>596980.72274210188</v>
      </c>
      <c r="H33" s="29">
        <v>201122.7986565521</v>
      </c>
      <c r="I33" s="29">
        <v>98937.344588050895</v>
      </c>
      <c r="J33" s="29">
        <v>160146.05580232665</v>
      </c>
      <c r="K33" s="29">
        <v>36360.309608408323</v>
      </c>
      <c r="L33" s="29">
        <v>242010.4355172152</v>
      </c>
      <c r="M33" s="29">
        <v>221270.09240519651</v>
      </c>
      <c r="N33" s="29">
        <v>23741.073588277894</v>
      </c>
      <c r="O33" s="29">
        <v>198127.54969763642</v>
      </c>
      <c r="P33" s="29">
        <v>138508.31618862599</v>
      </c>
      <c r="Q33" s="29">
        <v>213285.11032487825</v>
      </c>
      <c r="R33" s="29">
        <v>57668.138106603517</v>
      </c>
      <c r="S33" s="29">
        <v>45823.464358678997</v>
      </c>
      <c r="T33" s="29">
        <v>21502.626908461778</v>
      </c>
      <c r="U33" s="29">
        <v>50714.278899061683</v>
      </c>
      <c r="V33" s="29">
        <v>98015.128130299825</v>
      </c>
      <c r="W33" s="29">
        <v>51185.239465843006</v>
      </c>
      <c r="X33" s="29">
        <v>54.295508648880379</v>
      </c>
      <c r="Y33" s="29">
        <v>22067.080766108495</v>
      </c>
      <c r="Z33" s="29">
        <v>32567.255746171952</v>
      </c>
      <c r="AA33" s="29">
        <v>8164.4138830119664</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-628646.46856744238</v>
      </c>
      <c r="F36" s="12">
        <v>-54112.129262604125</v>
      </c>
      <c r="G36" s="12">
        <v>-15587.457507486548</v>
      </c>
      <c r="H36" s="12">
        <v>-1.7230581816204849E-3</v>
      </c>
      <c r="I36" s="12">
        <v>-263508.37450036342</v>
      </c>
      <c r="J36" s="12">
        <v>-38654.432812425795</v>
      </c>
      <c r="K36" s="12">
        <v>-162508.56624600943</v>
      </c>
      <c r="L36" s="12">
        <v>-142735.19094500295</v>
      </c>
      <c r="M36" s="12">
        <v>-2.8944534208959582E-3</v>
      </c>
      <c r="N36" s="12">
        <v>-3.827324639985203E-2</v>
      </c>
      <c r="O36" s="12">
        <v>-141460.36012962245</v>
      </c>
      <c r="P36" s="12">
        <v>-9241.5478167693691</v>
      </c>
      <c r="Q36" s="12">
        <v>-7.934103025956749E-4</v>
      </c>
      <c r="R36" s="12">
        <v>-114452.45296170865</v>
      </c>
      <c r="S36" s="12">
        <v>-2.0279865840445539E-3</v>
      </c>
      <c r="T36" s="12">
        <v>-111883.24544769881</v>
      </c>
      <c r="U36" s="12">
        <v>-0.11149663833247767</v>
      </c>
      <c r="V36" s="12">
        <v>-1.0857462249071414E-3</v>
      </c>
      <c r="W36" s="12">
        <v>-2.4252391765371977E-4</v>
      </c>
      <c r="X36" s="12">
        <v>-0.671930709380267</v>
      </c>
      <c r="Y36" s="12">
        <v>-1.501411490371975E-4</v>
      </c>
      <c r="Z36" s="12">
        <v>-5.476973014959057E-4</v>
      </c>
      <c r="AA36" s="12">
        <v>-2.6865671004363979E-2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7.5393343608419996E-2</v>
      </c>
      <c r="E38" s="12">
        <v>2.75377368718E-2</v>
      </c>
      <c r="F38" s="12">
        <v>6.1776418392242701E-4</v>
      </c>
      <c r="G38" s="12">
        <v>8.4821745999098005E-5</v>
      </c>
      <c r="H38" s="12">
        <v>5.2538011708625494E-2</v>
      </c>
      <c r="I38" s="12">
        <v>2.8230849767719501E-5</v>
      </c>
      <c r="J38" s="12">
        <v>3.7200542223013698E-5</v>
      </c>
      <c r="K38" s="12">
        <v>8.6284709673030996E-5</v>
      </c>
      <c r="L38" s="12">
        <v>1.17724527179879E-4</v>
      </c>
      <c r="M38" s="12">
        <v>1.2512093953720299E-2</v>
      </c>
      <c r="N38" s="12">
        <v>3.2965983580619598E-3</v>
      </c>
      <c r="O38" s="12">
        <v>6.5415473989271494E-5</v>
      </c>
      <c r="P38" s="12">
        <v>2.12015344744694E-4</v>
      </c>
      <c r="Q38" s="12">
        <v>1.5332264487814299E-2</v>
      </c>
      <c r="R38" s="12">
        <v>1.0849267505318399E-5</v>
      </c>
      <c r="S38" s="12">
        <v>3.0299494229710702E-3</v>
      </c>
      <c r="T38" s="12">
        <v>1.06470396897047E-5</v>
      </c>
      <c r="U38" s="12">
        <v>1.3628708073279899E-5</v>
      </c>
      <c r="V38" s="12">
        <v>1.4147643145541401E-4</v>
      </c>
      <c r="W38" s="12">
        <v>3.1781926474671999E-4</v>
      </c>
      <c r="X38" s="12">
        <v>3.5588421434207202E-6</v>
      </c>
      <c r="Y38" s="12">
        <v>8.6628678977865002E-6</v>
      </c>
      <c r="Z38" s="12">
        <v>1.56892116540408E-3</v>
      </c>
      <c r="AA38" s="12">
        <v>1.07093355331875E-6</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0.20411206307023202</v>
      </c>
      <c r="D40" s="12">
        <v>9.4228147492073193E-3</v>
      </c>
      <c r="E40" s="12">
        <v>0.1012232940393296</v>
      </c>
      <c r="F40" s="12">
        <v>1.6320909988048781E-3</v>
      </c>
      <c r="G40" s="12">
        <v>1.4211287448215942E-3</v>
      </c>
      <c r="H40" s="12">
        <v>0.42069337510065197</v>
      </c>
      <c r="I40" s="12">
        <v>9.9804952245159304E-4</v>
      </c>
      <c r="J40" s="12">
        <v>1.0353555971201879E-3</v>
      </c>
      <c r="K40" s="12">
        <v>8.259424494698579E-4</v>
      </c>
      <c r="L40" s="12">
        <v>9.4635962511548913E-4</v>
      </c>
      <c r="M40" s="12">
        <v>1.216080422913069E-3</v>
      </c>
      <c r="N40" s="12">
        <v>1.5741465707581899E-3</v>
      </c>
      <c r="O40" s="12">
        <v>7.38816263779754E-4</v>
      </c>
      <c r="P40" s="12">
        <v>2.5164053958490399E-3</v>
      </c>
      <c r="Q40" s="12">
        <v>52592.89726853164</v>
      </c>
      <c r="R40" s="12">
        <v>5.2416961481263689E-4</v>
      </c>
      <c r="S40" s="12">
        <v>884.32440067916684</v>
      </c>
      <c r="T40" s="12">
        <v>4.2002265287132301E-4</v>
      </c>
      <c r="U40" s="12">
        <v>4.1764469072663502E-4</v>
      </c>
      <c r="V40" s="12">
        <v>5.6481281955370695E-4</v>
      </c>
      <c r="W40" s="12">
        <v>5.0030664225879699E-2</v>
      </c>
      <c r="X40" s="12">
        <v>2.6436862952410902E-4</v>
      </c>
      <c r="Y40" s="12">
        <v>3.6860243938263606E-4</v>
      </c>
      <c r="Z40" s="12">
        <v>6360.1396699418656</v>
      </c>
      <c r="AA40" s="12">
        <v>3.79793127199251E-5</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160525.710459617</v>
      </c>
      <c r="D43" s="12">
        <v>930.10426325475487</v>
      </c>
      <c r="E43" s="12">
        <v>712238.19083209557</v>
      </c>
      <c r="F43" s="12">
        <v>115310.33744890599</v>
      </c>
      <c r="G43" s="12">
        <v>51966.67483870744</v>
      </c>
      <c r="H43" s="12">
        <v>347715.9113695604</v>
      </c>
      <c r="I43" s="12">
        <v>234696.21396337298</v>
      </c>
      <c r="J43" s="12">
        <v>140310.66545656748</v>
      </c>
      <c r="K43" s="12">
        <v>4.9634110452715543</v>
      </c>
      <c r="L43" s="12">
        <v>168243.8251315252</v>
      </c>
      <c r="M43" s="12">
        <v>111289.43557954438</v>
      </c>
      <c r="N43" s="12">
        <v>357.64911115076609</v>
      </c>
      <c r="O43" s="12">
        <v>5321.3143887768811</v>
      </c>
      <c r="P43" s="12">
        <v>30070.475898332981</v>
      </c>
      <c r="Q43" s="12">
        <v>218356.2803528576</v>
      </c>
      <c r="R43" s="12">
        <v>123.78339367253824</v>
      </c>
      <c r="S43" s="12">
        <v>938.62098901019431</v>
      </c>
      <c r="T43" s="12">
        <v>5106.6949593360141</v>
      </c>
      <c r="U43" s="12">
        <v>1148.5359777125152</v>
      </c>
      <c r="V43" s="12">
        <v>52822.390721089178</v>
      </c>
      <c r="W43" s="12">
        <v>13928.867231546596</v>
      </c>
      <c r="X43" s="12">
        <v>2.5441035732436234E-3</v>
      </c>
      <c r="Y43" s="12">
        <v>3340.2264541744366</v>
      </c>
      <c r="Z43" s="12">
        <v>46596.653007861933</v>
      </c>
      <c r="AA43" s="12">
        <v>1.8068360438135918E-2</v>
      </c>
    </row>
    <row r="44" spans="1:27">
      <c r="A44" s="11" t="s">
        <v>27</v>
      </c>
      <c r="B44" s="11" t="s">
        <v>9</v>
      </c>
      <c r="C44" s="12">
        <v>1.3597169850295958</v>
      </c>
      <c r="D44" s="12">
        <v>0.54551701783523221</v>
      </c>
      <c r="E44" s="12">
        <v>1.1230016748891405</v>
      </c>
      <c r="F44" s="12">
        <v>5.2975570499769614E-2</v>
      </c>
      <c r="G44" s="12">
        <v>2.6692987937361003E-2</v>
      </c>
      <c r="H44" s="12">
        <v>2.7898083085088006</v>
      </c>
      <c r="I44" s="12">
        <v>1.0738811112443301</v>
      </c>
      <c r="J44" s="12">
        <v>1.1049786006887155</v>
      </c>
      <c r="K44" s="12">
        <v>70795.657380170131</v>
      </c>
      <c r="L44" s="12">
        <v>43409.23913056832</v>
      </c>
      <c r="M44" s="12">
        <v>61559.278801855733</v>
      </c>
      <c r="N44" s="12">
        <v>93960.967075319175</v>
      </c>
      <c r="O44" s="12">
        <v>3.5843753054993367E-3</v>
      </c>
      <c r="P44" s="12">
        <v>0.10286571849949769</v>
      </c>
      <c r="Q44" s="12">
        <v>99823.24307822944</v>
      </c>
      <c r="R44" s="12">
        <v>98378.364109305301</v>
      </c>
      <c r="S44" s="12">
        <v>159079.10356724507</v>
      </c>
      <c r="T44" s="12">
        <v>114014.48187387135</v>
      </c>
      <c r="U44" s="12">
        <v>80946.891885583129</v>
      </c>
      <c r="V44" s="12">
        <v>187960.96724088467</v>
      </c>
      <c r="W44" s="12">
        <v>34886.293936392052</v>
      </c>
      <c r="X44" s="12">
        <v>7.9041713336060583E-4</v>
      </c>
      <c r="Y44" s="12">
        <v>105.01287091628539</v>
      </c>
      <c r="Z44" s="12">
        <v>33220.343111560447</v>
      </c>
      <c r="AA44" s="12">
        <v>333.326731281408</v>
      </c>
    </row>
    <row r="45" spans="1:27">
      <c r="A45" s="11" t="s">
        <v>27</v>
      </c>
      <c r="B45" s="11" t="s">
        <v>102</v>
      </c>
      <c r="C45" s="12">
        <v>0.86240546712536703</v>
      </c>
      <c r="D45" s="12">
        <v>0.242208988411203</v>
      </c>
      <c r="E45" s="12">
        <v>1.0535389778191679</v>
      </c>
      <c r="F45" s="12">
        <v>0.94860304132727602</v>
      </c>
      <c r="G45" s="12">
        <v>0.12435290383301319</v>
      </c>
      <c r="H45" s="12">
        <v>147311.49140862349</v>
      </c>
      <c r="I45" s="12">
        <v>2.0957407449106142E-2</v>
      </c>
      <c r="J45" s="12">
        <v>113112.58746857106</v>
      </c>
      <c r="K45" s="12">
        <v>34676.822216110013</v>
      </c>
      <c r="L45" s="12">
        <v>65143.662618889604</v>
      </c>
      <c r="M45" s="12">
        <v>45603.58346521869</v>
      </c>
      <c r="N45" s="12">
        <v>64571.224411446026</v>
      </c>
      <c r="O45" s="12">
        <v>22426.312684021013</v>
      </c>
      <c r="P45" s="12">
        <v>4.2222004632053993E-2</v>
      </c>
      <c r="Q45" s="12">
        <v>8.5590427771948696E-2</v>
      </c>
      <c r="R45" s="12">
        <v>4.7961803366951002E-2</v>
      </c>
      <c r="S45" s="12">
        <v>59657.424099254735</v>
      </c>
      <c r="T45" s="12">
        <v>2.3345714877320119E-2</v>
      </c>
      <c r="U45" s="12">
        <v>138612.18633904896</v>
      </c>
      <c r="V45" s="12">
        <v>95717.802893411266</v>
      </c>
      <c r="W45" s="12">
        <v>10816.558369901742</v>
      </c>
      <c r="X45" s="12">
        <v>5.3901587453550805E-3</v>
      </c>
      <c r="Y45" s="12">
        <v>5.8869902297779501E-3</v>
      </c>
      <c r="Z45" s="12">
        <v>1.1066990910088951E-2</v>
      </c>
      <c r="AA45" s="12">
        <v>1.8601125140917149E-3</v>
      </c>
    </row>
    <row r="46" spans="1:27">
      <c r="A46" s="11" t="s">
        <v>27</v>
      </c>
      <c r="B46" s="11" t="s">
        <v>15</v>
      </c>
      <c r="C46" s="12">
        <v>0</v>
      </c>
      <c r="D46" s="12">
        <v>0</v>
      </c>
      <c r="E46" s="12">
        <v>1.8559167397368899</v>
      </c>
      <c r="F46" s="12">
        <v>0.57653987658981998</v>
      </c>
      <c r="G46" s="12">
        <v>1.5274255744380599E-2</v>
      </c>
      <c r="H46" s="12">
        <v>5.6963594227118497</v>
      </c>
      <c r="I46" s="12">
        <v>5.6653091845419003E-3</v>
      </c>
      <c r="J46" s="12">
        <v>4.1661983535793597E-3</v>
      </c>
      <c r="K46" s="12">
        <v>1.93365790840156E-3</v>
      </c>
      <c r="L46" s="12">
        <v>4.6812387170780401E-3</v>
      </c>
      <c r="M46" s="12">
        <v>8.5427372426791388E-3</v>
      </c>
      <c r="N46" s="12">
        <v>1.3738602854674299E-2</v>
      </c>
      <c r="O46" s="12">
        <v>3.2816383867917516</v>
      </c>
      <c r="P46" s="12">
        <v>1.109231397737424E-2</v>
      </c>
      <c r="Q46" s="12">
        <v>61101.742464773837</v>
      </c>
      <c r="R46" s="12">
        <v>5.4893854784787005E-3</v>
      </c>
      <c r="S46" s="12">
        <v>26423.489003171675</v>
      </c>
      <c r="T46" s="12">
        <v>2.9502389946995597E-3</v>
      </c>
      <c r="U46" s="12">
        <v>4.9652981551017803E-3</v>
      </c>
      <c r="V46" s="12">
        <v>1.180531040348038E-2</v>
      </c>
      <c r="W46" s="12">
        <v>2.5514278460193498E-3</v>
      </c>
      <c r="X46" s="12">
        <v>1.086792046467049E-3</v>
      </c>
      <c r="Y46" s="12">
        <v>7.8314405436040707E-4</v>
      </c>
      <c r="Z46" s="12">
        <v>3042.2830464146459</v>
      </c>
      <c r="AA46" s="12">
        <v>1.4157557114379021E-4</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160527.2742886651</v>
      </c>
      <c r="D48" s="29">
        <v>930.7345964309477</v>
      </c>
      <c r="E48" s="29">
        <v>83592.974027359043</v>
      </c>
      <c r="F48" s="29">
        <v>61198.263411727552</v>
      </c>
      <c r="G48" s="29">
        <v>36379.245530159322</v>
      </c>
      <c r="H48" s="29">
        <v>347719.17268619756</v>
      </c>
      <c r="I48" s="29">
        <v>-28811.085629598856</v>
      </c>
      <c r="J48" s="29">
        <v>101657.33869529853</v>
      </c>
      <c r="K48" s="29">
        <v>-91707.944542566896</v>
      </c>
      <c r="L48" s="29">
        <v>68917.874381174712</v>
      </c>
      <c r="M48" s="29">
        <v>172848.72521512106</v>
      </c>
      <c r="N48" s="29">
        <v>94318.582783968464</v>
      </c>
      <c r="O48" s="29">
        <v>-136139.04135223851</v>
      </c>
      <c r="P48" s="29">
        <v>20829.033675702849</v>
      </c>
      <c r="Q48" s="29">
        <v>370772.43523847283</v>
      </c>
      <c r="R48" s="29">
        <v>-15950.304923711927</v>
      </c>
      <c r="S48" s="29">
        <v>160902.04995889726</v>
      </c>
      <c r="T48" s="29">
        <v>7237.9318161782576</v>
      </c>
      <c r="U48" s="29">
        <v>82095.316797930704</v>
      </c>
      <c r="V48" s="29">
        <v>240783.35758251688</v>
      </c>
      <c r="W48" s="29">
        <v>48815.211273898225</v>
      </c>
      <c r="X48" s="29">
        <v>-0.66832826120199529</v>
      </c>
      <c r="Y48" s="29">
        <v>3445.2395522148804</v>
      </c>
      <c r="Z48" s="29">
        <v>86177.136810588112</v>
      </c>
      <c r="AA48" s="29">
        <v>333.31797302108805</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-731633.53390160459</v>
      </c>
      <c r="F52" s="12">
        <v>-1.2951773138411928</v>
      </c>
      <c r="G52" s="12">
        <v>-922581.60299064103</v>
      </c>
      <c r="H52" s="12">
        <v>-571672.53103533934</v>
      </c>
      <c r="I52" s="12">
        <v>-549450.32936707919</v>
      </c>
      <c r="J52" s="12">
        <v>-106709.14227473053</v>
      </c>
      <c r="K52" s="12">
        <v>-1037764.5317241561</v>
      </c>
      <c r="L52" s="12">
        <v>-9.3299008716229009E-3</v>
      </c>
      <c r="M52" s="12">
        <v>-4.3310263798523492E-3</v>
      </c>
      <c r="N52" s="12">
        <v>-1.5895080416507262E-3</v>
      </c>
      <c r="O52" s="12">
        <v>-9.1262048535134796E-2</v>
      </c>
      <c r="P52" s="12">
        <v>-0.59681122011939636</v>
      </c>
      <c r="Q52" s="12">
        <v>-6.7238213884485392E-4</v>
      </c>
      <c r="R52" s="12">
        <v>-1.0002994528189373</v>
      </c>
      <c r="S52" s="12">
        <v>-7.8790500398912694E-3</v>
      </c>
      <c r="T52" s="12">
        <v>-2.5051082640077629E-2</v>
      </c>
      <c r="U52" s="12">
        <v>-1.245726152901162E-2</v>
      </c>
      <c r="V52" s="12">
        <v>-2.3429197150369174E-2</v>
      </c>
      <c r="W52" s="12">
        <v>-1.9947581455831176E-4</v>
      </c>
      <c r="X52" s="12">
        <v>-4.4542065431842755E-2</v>
      </c>
      <c r="Y52" s="12">
        <v>-4.4685060254771584E-2</v>
      </c>
      <c r="Z52" s="12">
        <v>-2.7344318368602499E-5</v>
      </c>
      <c r="AA52" s="12">
        <v>0</v>
      </c>
    </row>
    <row r="53" spans="1:27">
      <c r="A53" s="11" t="s">
        <v>28</v>
      </c>
      <c r="B53" s="11" t="s">
        <v>8</v>
      </c>
      <c r="C53" s="12">
        <v>0</v>
      </c>
      <c r="D53" s="12">
        <v>8.2857786065444999E-2</v>
      </c>
      <c r="E53" s="12">
        <v>1.1928120994675001E-2</v>
      </c>
      <c r="F53" s="12">
        <v>2.6522985675537399E-2</v>
      </c>
      <c r="G53" s="12">
        <v>1.3856984429378799E-4</v>
      </c>
      <c r="H53" s="12">
        <v>5.7474458891125894E-3</v>
      </c>
      <c r="I53" s="12">
        <v>7.4046408473377595E-3</v>
      </c>
      <c r="J53" s="12">
        <v>3.9038630938501397E-5</v>
      </c>
      <c r="K53" s="12">
        <v>1.3759674214628601E-5</v>
      </c>
      <c r="L53" s="12">
        <v>5.9560638024299997E-5</v>
      </c>
      <c r="M53" s="12">
        <v>8.7212099798630397E-5</v>
      </c>
      <c r="N53" s="12">
        <v>1.05342432777231E-2</v>
      </c>
      <c r="O53" s="12">
        <v>6.0889891758395398E-5</v>
      </c>
      <c r="P53" s="12">
        <v>2.0499913479435599E-5</v>
      </c>
      <c r="Q53" s="12">
        <v>1.75875221464185E-2</v>
      </c>
      <c r="R53" s="12">
        <v>1.95556191335424E-5</v>
      </c>
      <c r="S53" s="12">
        <v>6.2798625733828694E-4</v>
      </c>
      <c r="T53" s="12">
        <v>4.10933663800854E-3</v>
      </c>
      <c r="U53" s="12">
        <v>3.759149626868E-3</v>
      </c>
      <c r="V53" s="12">
        <v>4.4636117034384698E-4</v>
      </c>
      <c r="W53" s="12">
        <v>2.0768117119348499E-2</v>
      </c>
      <c r="X53" s="12">
        <v>1.5866288033105199E-4</v>
      </c>
      <c r="Y53" s="12">
        <v>1.2718379541861499E-4</v>
      </c>
      <c r="Z53" s="12">
        <v>2.04937053420277E-4</v>
      </c>
      <c r="AA53" s="12">
        <v>6.9579709657372206E-5</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0.50658673949377997</v>
      </c>
      <c r="D55" s="12">
        <v>2.0037929676744838E-3</v>
      </c>
      <c r="E55" s="12">
        <v>3.2217573925250199E-3</v>
      </c>
      <c r="F55" s="12">
        <v>1.5564438712162039E-2</v>
      </c>
      <c r="G55" s="12">
        <v>8.3659405299120601E-4</v>
      </c>
      <c r="H55" s="12">
        <v>1.8953876531887502E-3</v>
      </c>
      <c r="I55" s="12">
        <v>1.16598180307387E-3</v>
      </c>
      <c r="J55" s="12">
        <v>9.3033358742538306E-4</v>
      </c>
      <c r="K55" s="12">
        <v>6.9784610391365395E-4</v>
      </c>
      <c r="L55" s="12">
        <v>9.638259962918849E-4</v>
      </c>
      <c r="M55" s="12">
        <v>1.1123340420577741E-3</v>
      </c>
      <c r="N55" s="12">
        <v>2.1196352277152997E-3</v>
      </c>
      <c r="O55" s="12">
        <v>13597.99136094268</v>
      </c>
      <c r="P55" s="12">
        <v>1.0649470114301701E-3</v>
      </c>
      <c r="Q55" s="12">
        <v>8191.812103816701</v>
      </c>
      <c r="R55" s="12">
        <v>6.0160029128393099E-4</v>
      </c>
      <c r="S55" s="12">
        <v>3.7269842597786101E-3</v>
      </c>
      <c r="T55" s="12">
        <v>8.0785920960548305E-2</v>
      </c>
      <c r="U55" s="12">
        <v>16469.036562855257</v>
      </c>
      <c r="V55" s="12">
        <v>5.6619170902465796E-4</v>
      </c>
      <c r="W55" s="12">
        <v>7023.3125071572667</v>
      </c>
      <c r="X55" s="12">
        <v>20227.560879793647</v>
      </c>
      <c r="Y55" s="12">
        <v>1.614141383860144E-4</v>
      </c>
      <c r="Z55" s="12">
        <v>2.8422517569762999E-4</v>
      </c>
      <c r="AA55" s="12">
        <v>3.55652816361286E-4</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7.6363353500102162</v>
      </c>
      <c r="D58" s="12">
        <v>145171.93246002629</v>
      </c>
      <c r="E58" s="12">
        <v>197274.68870837416</v>
      </c>
      <c r="F58" s="12">
        <v>135298.2985101415</v>
      </c>
      <c r="G58" s="12">
        <v>207157.51791398646</v>
      </c>
      <c r="H58" s="12">
        <v>73985.682718409444</v>
      </c>
      <c r="I58" s="12">
        <v>76244.469110903578</v>
      </c>
      <c r="J58" s="12">
        <v>59044.634300839018</v>
      </c>
      <c r="K58" s="12">
        <v>95013.495862113559</v>
      </c>
      <c r="L58" s="12">
        <v>4.2803132817601668E-2</v>
      </c>
      <c r="M58" s="12">
        <v>247722.13338079827</v>
      </c>
      <c r="N58" s="12">
        <v>7.0391997932359701E-2</v>
      </c>
      <c r="O58" s="12">
        <v>9.3223246330998519E-3</v>
      </c>
      <c r="P58" s="12">
        <v>6.5013430733933009E-2</v>
      </c>
      <c r="Q58" s="12">
        <v>50230.935360746407</v>
      </c>
      <c r="R58" s="12">
        <v>18.446915453666005</v>
      </c>
      <c r="S58" s="12">
        <v>4328.5179704616021</v>
      </c>
      <c r="T58" s="12">
        <v>2474.6129287528174</v>
      </c>
      <c r="U58" s="12">
        <v>1.8058310141899778E-2</v>
      </c>
      <c r="V58" s="12">
        <v>10659.580698357249</v>
      </c>
      <c r="W58" s="12">
        <v>3166.822221567731</v>
      </c>
      <c r="X58" s="12">
        <v>2.4522054126851534E-2</v>
      </c>
      <c r="Y58" s="12">
        <v>9507.7038899305444</v>
      </c>
      <c r="Z58" s="12">
        <v>18692.544917422674</v>
      </c>
      <c r="AA58" s="12">
        <v>348.21803905792359</v>
      </c>
    </row>
    <row r="59" spans="1:27">
      <c r="A59" s="11" t="s">
        <v>28</v>
      </c>
      <c r="B59" s="11" t="s">
        <v>9</v>
      </c>
      <c r="C59" s="12">
        <v>1.1960354626972689</v>
      </c>
      <c r="D59" s="12">
        <v>0.38175323320449461</v>
      </c>
      <c r="E59" s="12">
        <v>0.55039579394850402</v>
      </c>
      <c r="F59" s="12">
        <v>1.6743578442795641</v>
      </c>
      <c r="G59" s="12">
        <v>5.3090293519808271E-3</v>
      </c>
      <c r="H59" s="12">
        <v>1.1594703969357705E-2</v>
      </c>
      <c r="I59" s="12">
        <v>1.6969863095582953E-2</v>
      </c>
      <c r="J59" s="12">
        <v>0.31646640181260172</v>
      </c>
      <c r="K59" s="12">
        <v>1.2963270875745387</v>
      </c>
      <c r="L59" s="12">
        <v>84809.761349777109</v>
      </c>
      <c r="M59" s="12">
        <v>1.509018200411982E-2</v>
      </c>
      <c r="N59" s="12">
        <v>47596.422039357327</v>
      </c>
      <c r="O59" s="12">
        <v>6.3217791476560935E-3</v>
      </c>
      <c r="P59" s="12">
        <v>11140.749336904526</v>
      </c>
      <c r="Q59" s="12">
        <v>60180.012864830322</v>
      </c>
      <c r="R59" s="12">
        <v>3920.5910760671372</v>
      </c>
      <c r="S59" s="12">
        <v>35909.346002077866</v>
      </c>
      <c r="T59" s="12">
        <v>1044.8556859150815</v>
      </c>
      <c r="U59" s="12">
        <v>50619.407774734391</v>
      </c>
      <c r="V59" s="12">
        <v>764.05585150678746</v>
      </c>
      <c r="W59" s="12">
        <v>58654.923679012863</v>
      </c>
      <c r="X59" s="12">
        <v>6.0117174518221801E-3</v>
      </c>
      <c r="Y59" s="12">
        <v>2826.8396053889323</v>
      </c>
      <c r="Z59" s="12">
        <v>5520.2487475143871</v>
      </c>
      <c r="AA59" s="12">
        <v>2.8095233456677106E-3</v>
      </c>
    </row>
    <row r="60" spans="1:27">
      <c r="A60" s="11" t="s">
        <v>28</v>
      </c>
      <c r="B60" s="11" t="s">
        <v>102</v>
      </c>
      <c r="C60" s="12">
        <v>1.3475716189029749</v>
      </c>
      <c r="D60" s="12">
        <v>0.54014122843838597</v>
      </c>
      <c r="E60" s="12">
        <v>2.35116539012135E-2</v>
      </c>
      <c r="F60" s="12">
        <v>14524.7233672275</v>
      </c>
      <c r="G60" s="12">
        <v>3.2395328677758302E-2</v>
      </c>
      <c r="H60" s="12">
        <v>1.7719776939038919E-3</v>
      </c>
      <c r="I60" s="12">
        <v>40572.143972733349</v>
      </c>
      <c r="J60" s="12">
        <v>32456.869598882546</v>
      </c>
      <c r="K60" s="12">
        <v>4.1111833606105902E-2</v>
      </c>
      <c r="L60" s="12">
        <v>25060.809364193399</v>
      </c>
      <c r="M60" s="12">
        <v>3.0186795318615602E-2</v>
      </c>
      <c r="N60" s="12">
        <v>1.3430584027449519E-2</v>
      </c>
      <c r="O60" s="12">
        <v>71660.342083266689</v>
      </c>
      <c r="P60" s="12">
        <v>5.0168663971563603E-2</v>
      </c>
      <c r="Q60" s="12">
        <v>37061.948650684622</v>
      </c>
      <c r="R60" s="12">
        <v>4.0439001994868794E-2</v>
      </c>
      <c r="S60" s="12">
        <v>19011.648002741731</v>
      </c>
      <c r="T60" s="12">
        <v>477.0005295903228</v>
      </c>
      <c r="U60" s="12">
        <v>25964.63728952465</v>
      </c>
      <c r="V60" s="12">
        <v>2.8381580406593391E-2</v>
      </c>
      <c r="W60" s="12">
        <v>7824.3074364241756</v>
      </c>
      <c r="X60" s="12">
        <v>19575.661991182547</v>
      </c>
      <c r="Y60" s="12">
        <v>1.195230103831664E-2</v>
      </c>
      <c r="Z60" s="12">
        <v>810.90111575177764</v>
      </c>
      <c r="AA60" s="12">
        <v>406.32658682984459</v>
      </c>
    </row>
    <row r="61" spans="1:27">
      <c r="A61" s="11" t="s">
        <v>28</v>
      </c>
      <c r="B61" s="11" t="s">
        <v>15</v>
      </c>
      <c r="C61" s="12">
        <v>0</v>
      </c>
      <c r="D61" s="12">
        <v>0</v>
      </c>
      <c r="E61" s="12">
        <v>0.97587989045972301</v>
      </c>
      <c r="F61" s="12">
        <v>2.3180060156653397</v>
      </c>
      <c r="G61" s="12">
        <v>9.3575489889697206E-3</v>
      </c>
      <c r="H61" s="12">
        <v>7.6694723796445104E-3</v>
      </c>
      <c r="I61" s="12">
        <v>1.1503615875285429E-2</v>
      </c>
      <c r="J61" s="12">
        <v>6.0044079829107699E-3</v>
      </c>
      <c r="K61" s="12">
        <v>2.5144400120579303E-3</v>
      </c>
      <c r="L61" s="12">
        <v>5.4442056402118503E-3</v>
      </c>
      <c r="M61" s="12">
        <v>7.2030452705367102E-3</v>
      </c>
      <c r="N61" s="12">
        <v>9.0077534147832393E-3</v>
      </c>
      <c r="O61" s="12">
        <v>0.17983259303384647</v>
      </c>
      <c r="P61" s="12">
        <v>3.0427558511263671E-2</v>
      </c>
      <c r="Q61" s="12">
        <v>0.6694511603355674</v>
      </c>
      <c r="R61" s="12">
        <v>5.45808965734887E-3</v>
      </c>
      <c r="S61" s="12">
        <v>6.9023207850564001E-3</v>
      </c>
      <c r="T61" s="12">
        <v>6.6361947839068602E-3</v>
      </c>
      <c r="U61" s="12">
        <v>0.45357105380942303</v>
      </c>
      <c r="V61" s="12">
        <v>6.2647776569893206E-3</v>
      </c>
      <c r="W61" s="12">
        <v>7.4486650753955103E-3</v>
      </c>
      <c r="X61" s="12">
        <v>1910.3385609649538</v>
      </c>
      <c r="Y61" s="12">
        <v>3.9564899243459198E-3</v>
      </c>
      <c r="Z61" s="12">
        <v>2.3080073933196099E-3</v>
      </c>
      <c r="AA61" s="12">
        <v>2.3110175181737585E-3</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9.3389575522012649</v>
      </c>
      <c r="D63" s="29">
        <v>145172.39907483853</v>
      </c>
      <c r="E63" s="29">
        <v>-534358.27964755811</v>
      </c>
      <c r="F63" s="29">
        <v>135298.71977809633</v>
      </c>
      <c r="G63" s="29">
        <v>-715424.07879246131</v>
      </c>
      <c r="H63" s="29">
        <v>-497686.82907939242</v>
      </c>
      <c r="I63" s="29">
        <v>-473205.83471568988</v>
      </c>
      <c r="J63" s="29">
        <v>-47664.190538117495</v>
      </c>
      <c r="K63" s="29">
        <v>-942749.73882334924</v>
      </c>
      <c r="L63" s="29">
        <v>84809.795846395689</v>
      </c>
      <c r="M63" s="29">
        <v>247722.14533950004</v>
      </c>
      <c r="N63" s="29">
        <v>47596.503495725723</v>
      </c>
      <c r="O63" s="29">
        <v>13597.915803887818</v>
      </c>
      <c r="P63" s="29">
        <v>11140.218624562065</v>
      </c>
      <c r="Q63" s="29">
        <v>118602.77724453344</v>
      </c>
      <c r="R63" s="29">
        <v>3938.0383132238949</v>
      </c>
      <c r="S63" s="29">
        <v>40237.860448459949</v>
      </c>
      <c r="T63" s="29">
        <v>3519.5284588428576</v>
      </c>
      <c r="U63" s="29">
        <v>67088.453697787889</v>
      </c>
      <c r="V63" s="29">
        <v>11423.614133219766</v>
      </c>
      <c r="W63" s="29">
        <v>68845.078976379169</v>
      </c>
      <c r="X63" s="29">
        <v>20227.547030162674</v>
      </c>
      <c r="Y63" s="29">
        <v>12334.499098857155</v>
      </c>
      <c r="Z63" s="29">
        <v>24212.794126754972</v>
      </c>
      <c r="AA63" s="29">
        <v>348.22127381379528</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7.6436359134981008E-2</v>
      </c>
      <c r="E68" s="12">
        <v>6.9273113825274995E-3</v>
      </c>
      <c r="F68" s="12">
        <v>4.5662537229623896E-5</v>
      </c>
      <c r="G68" s="12">
        <v>6.2734201576912594E-4</v>
      </c>
      <c r="H68" s="12">
        <v>6.1938471368051E-3</v>
      </c>
      <c r="I68" s="12">
        <v>1.60310878364494E-4</v>
      </c>
      <c r="J68" s="12">
        <v>4.27653018917487E-3</v>
      </c>
      <c r="K68" s="12">
        <v>1.0762488478809599E-4</v>
      </c>
      <c r="L68" s="12">
        <v>5.0047727786675994E-3</v>
      </c>
      <c r="M68" s="12">
        <v>2.8261997850214404E-3</v>
      </c>
      <c r="N68" s="12">
        <v>8.6469056768795991E-3</v>
      </c>
      <c r="O68" s="12">
        <v>1.5583019474641198E-4</v>
      </c>
      <c r="P68" s="12">
        <v>3.0601668293126696E-5</v>
      </c>
      <c r="Q68" s="12">
        <v>1.16010976452706E-2</v>
      </c>
      <c r="R68" s="12">
        <v>1.2641204250244799E-5</v>
      </c>
      <c r="S68" s="12">
        <v>7.7311572288934997E-5</v>
      </c>
      <c r="T68" s="12">
        <v>3.8424427542470899E-5</v>
      </c>
      <c r="U68" s="12">
        <v>1.88399845107199E-5</v>
      </c>
      <c r="V68" s="12">
        <v>1.0630680564857301E-4</v>
      </c>
      <c r="W68" s="12">
        <v>4.1428604905273999E-3</v>
      </c>
      <c r="X68" s="12">
        <v>9.6669253074332007E-6</v>
      </c>
      <c r="Y68" s="12">
        <v>2.8666106720699996E-6</v>
      </c>
      <c r="Z68" s="12">
        <v>2.5712088606193201E-5</v>
      </c>
      <c r="AA68" s="12">
        <v>2.13512691139756E-6</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0.24423453314176002</v>
      </c>
      <c r="D70" s="12">
        <v>1.410407851960436E-3</v>
      </c>
      <c r="E70" s="12">
        <v>2.3717566629945603E-3</v>
      </c>
      <c r="F70" s="12">
        <v>1.8528558885713999E-3</v>
      </c>
      <c r="G70" s="12">
        <v>6.2107786703445205E-3</v>
      </c>
      <c r="H70" s="12">
        <v>8.4504721158493688E-3</v>
      </c>
      <c r="I70" s="12">
        <v>7.5536901350969892E-3</v>
      </c>
      <c r="J70" s="12">
        <v>1.2292414890117101E-2</v>
      </c>
      <c r="K70" s="12">
        <v>9.4516513491644805E-3</v>
      </c>
      <c r="L70" s="12">
        <v>2.8467449560512899E-2</v>
      </c>
      <c r="M70" s="12">
        <v>2.2057607927043897E-3</v>
      </c>
      <c r="N70" s="12">
        <v>6.8621242336087598E-3</v>
      </c>
      <c r="O70" s="12">
        <v>0.29450472852822002</v>
      </c>
      <c r="P70" s="12">
        <v>1.2138282112617671E-3</v>
      </c>
      <c r="Q70" s="12">
        <v>0.31815653275181877</v>
      </c>
      <c r="R70" s="12">
        <v>8.2590108500186403E-4</v>
      </c>
      <c r="S70" s="12">
        <v>1.290033337144727E-3</v>
      </c>
      <c r="T70" s="12">
        <v>1.3454556746687852E-3</v>
      </c>
      <c r="U70" s="12">
        <v>6.0156001849992805E-4</v>
      </c>
      <c r="V70" s="12">
        <v>6.58073700778729E-4</v>
      </c>
      <c r="W70" s="12">
        <v>4316.0662695641568</v>
      </c>
      <c r="X70" s="12">
        <v>1917.3736686388984</v>
      </c>
      <c r="Y70" s="12">
        <v>1.8113809842212588E-4</v>
      </c>
      <c r="Z70" s="12">
        <v>1.5778306327618189E-4</v>
      </c>
      <c r="AA70" s="12">
        <v>6.1921094303565193E-5</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24187.48517092055</v>
      </c>
      <c r="D73" s="12">
        <v>60287.537252265902</v>
      </c>
      <c r="E73" s="12">
        <v>45630.158458641738</v>
      </c>
      <c r="F73" s="12">
        <v>98784.262674018319</v>
      </c>
      <c r="G73" s="12">
        <v>29280.088391235182</v>
      </c>
      <c r="H73" s="12">
        <v>160223.52006284261</v>
      </c>
      <c r="I73" s="12">
        <v>20636.459018141657</v>
      </c>
      <c r="J73" s="12">
        <v>390.22191675666375</v>
      </c>
      <c r="K73" s="12">
        <v>24129.289367731315</v>
      </c>
      <c r="L73" s="12">
        <v>1.9084852671761023</v>
      </c>
      <c r="M73" s="12">
        <v>35013.271519895585</v>
      </c>
      <c r="N73" s="12">
        <v>4.2219196029173657E-2</v>
      </c>
      <c r="O73" s="12">
        <v>13101.504747142888</v>
      </c>
      <c r="P73" s="12">
        <v>4500.144304896221</v>
      </c>
      <c r="Q73" s="12">
        <v>42891.609052840475</v>
      </c>
      <c r="R73" s="12">
        <v>36865.634751945829</v>
      </c>
      <c r="S73" s="12">
        <v>10.03252230112354</v>
      </c>
      <c r="T73" s="12">
        <v>2240.1632735921344</v>
      </c>
      <c r="U73" s="12">
        <v>7.5534852180715152E-3</v>
      </c>
      <c r="V73" s="12">
        <v>45248.183235879995</v>
      </c>
      <c r="W73" s="12">
        <v>7923.341161969036</v>
      </c>
      <c r="X73" s="12">
        <v>5795.860896194331</v>
      </c>
      <c r="Y73" s="12">
        <v>4.8084347335165291E-2</v>
      </c>
      <c r="Z73" s="12">
        <v>19261.528848921225</v>
      </c>
      <c r="AA73" s="12">
        <v>3590.1717465516795</v>
      </c>
    </row>
    <row r="74" spans="1:27">
      <c r="A74" s="11" t="s">
        <v>29</v>
      </c>
      <c r="B74" s="11" t="s">
        <v>9</v>
      </c>
      <c r="C74" s="12">
        <v>2.211417425274822</v>
      </c>
      <c r="D74" s="12">
        <v>9.1183306951651652E-2</v>
      </c>
      <c r="E74" s="12">
        <v>1.0516741032210579</v>
      </c>
      <c r="F74" s="12">
        <v>5.3907384084091858E-3</v>
      </c>
      <c r="G74" s="12">
        <v>0.13057733088684106</v>
      </c>
      <c r="H74" s="12">
        <v>0.27538085725029959</v>
      </c>
      <c r="I74" s="12">
        <v>7.4725486177187966E-2</v>
      </c>
      <c r="J74" s="12">
        <v>1.3717927266881249</v>
      </c>
      <c r="K74" s="12">
        <v>9.9398038918178718E-3</v>
      </c>
      <c r="L74" s="12">
        <v>34832.806275432224</v>
      </c>
      <c r="M74" s="12">
        <v>6.3433593436432187E-3</v>
      </c>
      <c r="N74" s="12">
        <v>54571.562903579215</v>
      </c>
      <c r="O74" s="12">
        <v>1.8610772550765086E-3</v>
      </c>
      <c r="P74" s="12">
        <v>8.7903275735355682E-2</v>
      </c>
      <c r="Q74" s="12">
        <v>64859.273277348111</v>
      </c>
      <c r="R74" s="12">
        <v>0.12415441684722898</v>
      </c>
      <c r="S74" s="12">
        <v>34160.739258805428</v>
      </c>
      <c r="T74" s="12">
        <v>42324.994670623797</v>
      </c>
      <c r="U74" s="12">
        <v>44958.679720047876</v>
      </c>
      <c r="V74" s="12">
        <v>3.1629738475049088E-2</v>
      </c>
      <c r="W74" s="12">
        <v>42746.358440579555</v>
      </c>
      <c r="X74" s="12">
        <v>569.78392405984619</v>
      </c>
      <c r="Y74" s="12">
        <v>7.1212488544344595E-4</v>
      </c>
      <c r="Z74" s="12">
        <v>8403.1774085592479</v>
      </c>
      <c r="AA74" s="12">
        <v>6.4928265509762236E-4</v>
      </c>
    </row>
    <row r="75" spans="1:27">
      <c r="A75" s="11" t="s">
        <v>29</v>
      </c>
      <c r="B75" s="11" t="s">
        <v>102</v>
      </c>
      <c r="C75" s="12">
        <v>1.125938218941932</v>
      </c>
      <c r="D75" s="12">
        <v>9.0712846193697197E-2</v>
      </c>
      <c r="E75" s="12">
        <v>0.33484922062524902</v>
      </c>
      <c r="F75" s="12">
        <v>0.45611620419566301</v>
      </c>
      <c r="G75" s="12">
        <v>0.65352555826666303</v>
      </c>
      <c r="H75" s="12">
        <v>1.9027162640037161E-3</v>
      </c>
      <c r="I75" s="12">
        <v>0.294283142127515</v>
      </c>
      <c r="J75" s="12">
        <v>2.8409169830144103</v>
      </c>
      <c r="K75" s="12">
        <v>903.37234888482442</v>
      </c>
      <c r="L75" s="12">
        <v>102477.8223906178</v>
      </c>
      <c r="M75" s="12">
        <v>3.41567594132356E-2</v>
      </c>
      <c r="N75" s="12">
        <v>1.6890377764004399E-2</v>
      </c>
      <c r="O75" s="12">
        <v>42996.796556712718</v>
      </c>
      <c r="P75" s="12">
        <v>7.9167503768083403E-2</v>
      </c>
      <c r="Q75" s="12">
        <v>48620.618075404396</v>
      </c>
      <c r="R75" s="12">
        <v>4.0797914842541999E-2</v>
      </c>
      <c r="S75" s="12">
        <v>601.09118770082</v>
      </c>
      <c r="T75" s="12">
        <v>25600.642013090972</v>
      </c>
      <c r="U75" s="12">
        <v>40067.891289945605</v>
      </c>
      <c r="V75" s="12">
        <v>2.5301033289836E-2</v>
      </c>
      <c r="W75" s="12">
        <v>9775.4890676708746</v>
      </c>
      <c r="X75" s="12">
        <v>14722.652292705343</v>
      </c>
      <c r="Y75" s="12">
        <v>2.2283152083624087E-2</v>
      </c>
      <c r="Z75" s="12">
        <v>1.026770125379309E-2</v>
      </c>
      <c r="AA75" s="12">
        <v>5.1609535393982095E-3</v>
      </c>
    </row>
    <row r="76" spans="1:27">
      <c r="A76" s="11" t="s">
        <v>29</v>
      </c>
      <c r="B76" s="11" t="s">
        <v>15</v>
      </c>
      <c r="C76" s="12">
        <v>0</v>
      </c>
      <c r="D76" s="12">
        <v>0</v>
      </c>
      <c r="E76" s="12">
        <v>0.74034356019556191</v>
      </c>
      <c r="F76" s="12">
        <v>0.13134481505502499</v>
      </c>
      <c r="G76" s="12">
        <v>0.13052148010399078</v>
      </c>
      <c r="H76" s="12">
        <v>1.2999181517254691E-2</v>
      </c>
      <c r="I76" s="12">
        <v>4.1273072005531604E-2</v>
      </c>
      <c r="J76" s="12">
        <v>0.1026743248480043</v>
      </c>
      <c r="K76" s="12">
        <v>6.8483537220638104E-3</v>
      </c>
      <c r="L76" s="12">
        <v>2.9716199171255897E-2</v>
      </c>
      <c r="M76" s="12">
        <v>2.0994386378084002E-2</v>
      </c>
      <c r="N76" s="12">
        <v>1.4471259319393571E-2</v>
      </c>
      <c r="O76" s="12">
        <v>9.4391394035152995E-2</v>
      </c>
      <c r="P76" s="12">
        <v>1.1418190437358831E-2</v>
      </c>
      <c r="Q76" s="12">
        <v>0.10534269343092319</v>
      </c>
      <c r="R76" s="12">
        <v>4.8128108968607999E-3</v>
      </c>
      <c r="S76" s="12">
        <v>1.3526202892687321E-2</v>
      </c>
      <c r="T76" s="12">
        <v>3.0528719695430081E-2</v>
      </c>
      <c r="U76" s="12">
        <v>4.9896361137676093E-2</v>
      </c>
      <c r="V76" s="12">
        <v>8.9986197381218217E-3</v>
      </c>
      <c r="W76" s="12">
        <v>1.5888692580930532E-2</v>
      </c>
      <c r="X76" s="12">
        <v>3.9405102801113E-2</v>
      </c>
      <c r="Y76" s="12">
        <v>2.1368495185232002E-3</v>
      </c>
      <c r="Z76" s="12">
        <v>1.1880293041087219E-3</v>
      </c>
      <c r="AA76" s="12">
        <v>5.1242552203438192E-4</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24189.940822878965</v>
      </c>
      <c r="D78" s="29">
        <v>60287.706282339845</v>
      </c>
      <c r="E78" s="29">
        <v>45631.219431812999</v>
      </c>
      <c r="F78" s="29">
        <v>98784.269963275161</v>
      </c>
      <c r="G78" s="29">
        <v>29280.225806686758</v>
      </c>
      <c r="H78" s="29">
        <v>160223.81008801912</v>
      </c>
      <c r="I78" s="29">
        <v>20636.541457628849</v>
      </c>
      <c r="J78" s="29">
        <v>391.61027842843117</v>
      </c>
      <c r="K78" s="29">
        <v>24129.30886681144</v>
      </c>
      <c r="L78" s="29">
        <v>34834.748232921738</v>
      </c>
      <c r="M78" s="29">
        <v>35013.282895215511</v>
      </c>
      <c r="N78" s="29">
        <v>54571.620631805155</v>
      </c>
      <c r="O78" s="29">
        <v>13101.801268778865</v>
      </c>
      <c r="P78" s="29">
        <v>4500.2334526018367</v>
      </c>
      <c r="Q78" s="29">
        <v>107751.21208781897</v>
      </c>
      <c r="R78" s="29">
        <v>36865.759744904964</v>
      </c>
      <c r="S78" s="29">
        <v>34170.773148451459</v>
      </c>
      <c r="T78" s="29">
        <v>44565.159328096037</v>
      </c>
      <c r="U78" s="29">
        <v>44958.6878939331</v>
      </c>
      <c r="V78" s="29">
        <v>45248.21562999898</v>
      </c>
      <c r="W78" s="29">
        <v>54985.770014973241</v>
      </c>
      <c r="X78" s="29">
        <v>8283.0184985600008</v>
      </c>
      <c r="Y78" s="29">
        <v>4.8980476929702935E-2</v>
      </c>
      <c r="Z78" s="29">
        <v>27664.706440975624</v>
      </c>
      <c r="AA78" s="29">
        <v>3590.1724598905557</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ollapsed="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4.6027203013365006E-2</v>
      </c>
      <c r="E83" s="12">
        <v>2.7194459247199998E-3</v>
      </c>
      <c r="F83" s="12">
        <v>2.2238504186088497E-3</v>
      </c>
      <c r="G83" s="12">
        <v>1.8440320889814802E-3</v>
      </c>
      <c r="H83" s="12">
        <v>2.4643679173945001E-3</v>
      </c>
      <c r="I83" s="12">
        <v>3.2305131102699498E-3</v>
      </c>
      <c r="J83" s="12">
        <v>2.6613720897948299E-3</v>
      </c>
      <c r="K83" s="12">
        <v>3.9129895529682896E-3</v>
      </c>
      <c r="L83" s="12">
        <v>4.4374441535639996E-3</v>
      </c>
      <c r="M83" s="12">
        <v>2.4451564318720001E-4</v>
      </c>
      <c r="N83" s="12">
        <v>2.4795137392291501E-3</v>
      </c>
      <c r="O83" s="12">
        <v>1.5475317856280803E-4</v>
      </c>
      <c r="P83" s="12">
        <v>7.1270646682166299E-5</v>
      </c>
      <c r="Q83" s="12">
        <v>3.71877228346094E-3</v>
      </c>
      <c r="R83" s="12">
        <v>5.9759636227487999E-5</v>
      </c>
      <c r="S83" s="12">
        <v>1.13178170797805E-4</v>
      </c>
      <c r="T83" s="12">
        <v>1.27013342059392E-5</v>
      </c>
      <c r="U83" s="12">
        <v>3.9164447664239896E-4</v>
      </c>
      <c r="V83" s="12">
        <v>8.2500136144936402E-5</v>
      </c>
      <c r="W83" s="12">
        <v>8.6606305193825494E-4</v>
      </c>
      <c r="X83" s="12">
        <v>1.3449595019863201E-3</v>
      </c>
      <c r="Y83" s="12">
        <v>1.20165717948575E-5</v>
      </c>
      <c r="Z83" s="12">
        <v>2.0808875125659098E-5</v>
      </c>
      <c r="AA83" s="12">
        <v>7.1112972451897202E-6</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0.18915536669895602</v>
      </c>
      <c r="D85" s="12">
        <v>9.8455507541661599E-3</v>
      </c>
      <c r="E85" s="12">
        <v>9.74113960982044E-3</v>
      </c>
      <c r="F85" s="12">
        <v>1.1155331242537109E-2</v>
      </c>
      <c r="G85" s="12">
        <v>8.3204249277446397E-3</v>
      </c>
      <c r="H85" s="12">
        <v>8.9829161942702705E-3</v>
      </c>
      <c r="I85" s="12">
        <v>1.145664003131645E-2</v>
      </c>
      <c r="J85" s="12">
        <v>8.6520862153804008E-3</v>
      </c>
      <c r="K85" s="12">
        <v>9.5131557336220994E-3</v>
      </c>
      <c r="L85" s="12">
        <v>3.4081596237440205E-2</v>
      </c>
      <c r="M85" s="12">
        <v>1.6700460541776401E-3</v>
      </c>
      <c r="N85" s="12">
        <v>2.3186264287392601E-3</v>
      </c>
      <c r="O85" s="12">
        <v>0.17920497725662901</v>
      </c>
      <c r="P85" s="12">
        <v>1.0342923301846461E-3</v>
      </c>
      <c r="Q85" s="12">
        <v>4.1129547526208794E-2</v>
      </c>
      <c r="R85" s="12">
        <v>8.5146225772476101E-4</v>
      </c>
      <c r="S85" s="12">
        <v>1.199613084541236E-3</v>
      </c>
      <c r="T85" s="12">
        <v>9.9280692912785511E-4</v>
      </c>
      <c r="U85" s="12">
        <v>4.5104118489960501E-2</v>
      </c>
      <c r="V85" s="12">
        <v>6.6068381993598805E-4</v>
      </c>
      <c r="W85" s="12">
        <v>6.2312902740022005E-4</v>
      </c>
      <c r="X85" s="12">
        <v>9.7783819013998907E-2</v>
      </c>
      <c r="Y85" s="12">
        <v>2.2545745746493191E-4</v>
      </c>
      <c r="Z85" s="12">
        <v>1.79479474976042E-4</v>
      </c>
      <c r="AA85" s="12">
        <v>8.8105596335862402E-5</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150948.83131960919</v>
      </c>
      <c r="D88" s="12">
        <v>0.39769084159626877</v>
      </c>
      <c r="E88" s="12">
        <v>8902.531282841328</v>
      </c>
      <c r="F88" s="12">
        <v>637.14119950181873</v>
      </c>
      <c r="G88" s="12">
        <v>31513.33206377548</v>
      </c>
      <c r="H88" s="12">
        <v>71195.737384639404</v>
      </c>
      <c r="I88" s="12">
        <v>81334.866067698225</v>
      </c>
      <c r="J88" s="12">
        <v>5809.6486444804414</v>
      </c>
      <c r="K88" s="12">
        <v>182339.0818382201</v>
      </c>
      <c r="L88" s="12">
        <v>0.98491808487946486</v>
      </c>
      <c r="M88" s="12">
        <v>7.0378323384418767E-2</v>
      </c>
      <c r="N88" s="12">
        <v>3.2457498489090214E-2</v>
      </c>
      <c r="O88" s="12">
        <v>7.3744540287800243E-3</v>
      </c>
      <c r="P88" s="12">
        <v>3.7439502734732552E-2</v>
      </c>
      <c r="Q88" s="12">
        <v>6.370858628870224E-2</v>
      </c>
      <c r="R88" s="12">
        <v>4.9762680911508615E-2</v>
      </c>
      <c r="S88" s="12">
        <v>3.1576635274145212E-2</v>
      </c>
      <c r="T88" s="12">
        <v>3.9080954379011545E-2</v>
      </c>
      <c r="U88" s="12">
        <v>7.9506477628589253E-3</v>
      </c>
      <c r="V88" s="12">
        <v>2.5147014288707706E-2</v>
      </c>
      <c r="W88" s="12">
        <v>1.3763531911845085E-2</v>
      </c>
      <c r="X88" s="12">
        <v>2.3115936875499028E-2</v>
      </c>
      <c r="Y88" s="12">
        <v>0.10538666207939867</v>
      </c>
      <c r="Z88" s="12">
        <v>1227.4700010717136</v>
      </c>
      <c r="AA88" s="12">
        <v>8.6013617947497418E-3</v>
      </c>
    </row>
    <row r="89" spans="1:27">
      <c r="A89" s="11" t="s">
        <v>30</v>
      </c>
      <c r="B89" s="11" t="s">
        <v>9</v>
      </c>
      <c r="C89" s="12">
        <v>0.38069691197331501</v>
      </c>
      <c r="D89" s="12">
        <v>0.20662402180629388</v>
      </c>
      <c r="E89" s="12">
        <v>0.101094371845634</v>
      </c>
      <c r="F89" s="12">
        <v>0.1096468522443768</v>
      </c>
      <c r="G89" s="12">
        <v>6.6972438517815093E-3</v>
      </c>
      <c r="H89" s="12">
        <v>1.9591280194585919E-3</v>
      </c>
      <c r="I89" s="12">
        <v>3.0974161110887442E-2</v>
      </c>
      <c r="J89" s="12">
        <v>0.14480912718469921</v>
      </c>
      <c r="K89" s="12">
        <v>2.6901644900833702E-2</v>
      </c>
      <c r="L89" s="12">
        <v>0.2088934669167134</v>
      </c>
      <c r="M89" s="12">
        <v>3.4845807424537354E-3</v>
      </c>
      <c r="N89" s="12">
        <v>0.23277915290100012</v>
      </c>
      <c r="O89" s="12">
        <v>2.0028913082849788E-3</v>
      </c>
      <c r="P89" s="12">
        <v>1.0383246168070971E-2</v>
      </c>
      <c r="Q89" s="12">
        <v>7.7094997502673901E-2</v>
      </c>
      <c r="R89" s="12">
        <v>1.7282288663256089E-2</v>
      </c>
      <c r="S89" s="12">
        <v>0.1893722615325642</v>
      </c>
      <c r="T89" s="12">
        <v>0.10135235945595519</v>
      </c>
      <c r="U89" s="12">
        <v>8.1670762723396892E-2</v>
      </c>
      <c r="V89" s="12">
        <v>8.8831315446896587E-3</v>
      </c>
      <c r="W89" s="12">
        <v>0.10316739668142347</v>
      </c>
      <c r="X89" s="12">
        <v>0.25605237071927256</v>
      </c>
      <c r="Y89" s="12">
        <v>8.1917280649163504E-4</v>
      </c>
      <c r="Z89" s="12">
        <v>4.7969439892530004E-4</v>
      </c>
      <c r="AA89" s="12">
        <v>4.9140249117386769E-4</v>
      </c>
    </row>
    <row r="90" spans="1:27">
      <c r="A90" s="11" t="s">
        <v>30</v>
      </c>
      <c r="B90" s="11" t="s">
        <v>102</v>
      </c>
      <c r="C90" s="12">
        <v>0.71250319170584897</v>
      </c>
      <c r="D90" s="12">
        <v>0.11852380927377582</v>
      </c>
      <c r="E90" s="12">
        <v>0.1724274374562528</v>
      </c>
      <c r="F90" s="12">
        <v>0.16317851938991601</v>
      </c>
      <c r="G90" s="12">
        <v>0.1983406155204479</v>
      </c>
      <c r="H90" s="12">
        <v>2.4347132794146588E-3</v>
      </c>
      <c r="I90" s="12">
        <v>0.28099481492307099</v>
      </c>
      <c r="J90" s="12">
        <v>0.50263596483128703</v>
      </c>
      <c r="K90" s="12">
        <v>1.2107642543156401</v>
      </c>
      <c r="L90" s="12">
        <v>0.80217137806768701</v>
      </c>
      <c r="M90" s="12">
        <v>2.0267561737563798E-2</v>
      </c>
      <c r="N90" s="12">
        <v>1.1768204795016619E-2</v>
      </c>
      <c r="O90" s="12">
        <v>2.3073078948106597E-2</v>
      </c>
      <c r="P90" s="12">
        <v>2.5389381981023001E-2</v>
      </c>
      <c r="Q90" s="12">
        <v>0.45185954076114199</v>
      </c>
      <c r="R90" s="12">
        <v>2.2768816245078299E-2</v>
      </c>
      <c r="S90" s="12">
        <v>2.4094305776287999E-2</v>
      </c>
      <c r="T90" s="12">
        <v>1.7794283815754403E-2</v>
      </c>
      <c r="U90" s="12">
        <v>2.4256417209776501E-2</v>
      </c>
      <c r="V90" s="12">
        <v>1.3424507610502359E-2</v>
      </c>
      <c r="W90" s="12">
        <v>0.12874338385312259</v>
      </c>
      <c r="X90" s="12">
        <v>0.25896065159425397</v>
      </c>
      <c r="Y90" s="12">
        <v>8.0531206573110498E-3</v>
      </c>
      <c r="Z90" s="12">
        <v>8.7487143060060897E-3</v>
      </c>
      <c r="AA90" s="12">
        <v>3.8625868842312699E-2</v>
      </c>
    </row>
    <row r="91" spans="1:27">
      <c r="A91" s="11" t="s">
        <v>30</v>
      </c>
      <c r="B91" s="11" t="s">
        <v>15</v>
      </c>
      <c r="C91" s="12">
        <v>0</v>
      </c>
      <c r="D91" s="12">
        <v>0</v>
      </c>
      <c r="E91" s="12">
        <v>1.5544965820920751</v>
      </c>
      <c r="F91" s="12">
        <v>0.23046800594146499</v>
      </c>
      <c r="G91" s="12">
        <v>0.2288629164868588</v>
      </c>
      <c r="H91" s="12">
        <v>0.23162052835557048</v>
      </c>
      <c r="I91" s="12">
        <v>0.87336529809366403</v>
      </c>
      <c r="J91" s="12">
        <v>1.1601243734980911</v>
      </c>
      <c r="K91" s="12">
        <v>7694.8552760179182</v>
      </c>
      <c r="L91" s="12">
        <v>39209.018959301131</v>
      </c>
      <c r="M91" s="12">
        <v>3.4087014287419802E-2</v>
      </c>
      <c r="N91" s="12">
        <v>2.4109245517746999E-2</v>
      </c>
      <c r="O91" s="12">
        <v>13398.974959915629</v>
      </c>
      <c r="P91" s="12">
        <v>1.6239016251955358E-2</v>
      </c>
      <c r="Q91" s="12">
        <v>10043.227032656676</v>
      </c>
      <c r="R91" s="12">
        <v>1.223742717904956E-2</v>
      </c>
      <c r="S91" s="12">
        <v>1.2917579417290402E-2</v>
      </c>
      <c r="T91" s="12">
        <v>4.6299749878481065E-3</v>
      </c>
      <c r="U91" s="12">
        <v>1.478022263062094E-2</v>
      </c>
      <c r="V91" s="12">
        <v>6.8783782114805302E-3</v>
      </c>
      <c r="W91" s="12">
        <v>7.4386283123548096E-3</v>
      </c>
      <c r="X91" s="12">
        <v>157.85805056563592</v>
      </c>
      <c r="Y91" s="12">
        <v>1.666521321246468E-3</v>
      </c>
      <c r="Z91" s="12">
        <v>1.728684208798948E-3</v>
      </c>
      <c r="AA91" s="12">
        <v>1.9579412652742439E-3</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150949.40117188788</v>
      </c>
      <c r="D93" s="29">
        <v>0.66018761717009378</v>
      </c>
      <c r="E93" s="29">
        <v>8902.6448377987072</v>
      </c>
      <c r="F93" s="29">
        <v>637.26422553572422</v>
      </c>
      <c r="G93" s="29">
        <v>31513.348925476348</v>
      </c>
      <c r="H93" s="29">
        <v>71195.750791051527</v>
      </c>
      <c r="I93" s="29">
        <v>81334.911729012485</v>
      </c>
      <c r="J93" s="29">
        <v>5809.8047670659316</v>
      </c>
      <c r="K93" s="29">
        <v>182339.12216601026</v>
      </c>
      <c r="L93" s="29">
        <v>1.2323305921871825</v>
      </c>
      <c r="M93" s="29">
        <v>7.5777465824237347E-2</v>
      </c>
      <c r="N93" s="29">
        <v>0.27003479155805876</v>
      </c>
      <c r="O93" s="29">
        <v>0.18873707577225685</v>
      </c>
      <c r="P93" s="29">
        <v>4.8928311879670339E-2</v>
      </c>
      <c r="Q93" s="29">
        <v>0.18565190360104589</v>
      </c>
      <c r="R93" s="29">
        <v>6.7956191468716953E-2</v>
      </c>
      <c r="S93" s="29">
        <v>0.22226168806204846</v>
      </c>
      <c r="T93" s="29">
        <v>0.14143882209830053</v>
      </c>
      <c r="U93" s="29">
        <v>0.13511717345285873</v>
      </c>
      <c r="V93" s="29">
        <v>3.4773329789478287E-2</v>
      </c>
      <c r="W93" s="29">
        <v>0.11842012067260703</v>
      </c>
      <c r="X93" s="29">
        <v>0.3782970861107568</v>
      </c>
      <c r="Y93" s="29">
        <v>0.10644330891515009</v>
      </c>
      <c r="Z93" s="29">
        <v>1227.4706810544626</v>
      </c>
      <c r="AA93" s="29">
        <v>9.1879811795046607E-3</v>
      </c>
    </row>
  </sheetData>
  <sheetProtection algorithmName="SHA-512" hashValue="C32KtvBoVaa/og3rnONN6TwQR9cCTfp663CpiSe1aWHOIwLaNs6s/jxUbwUMrrOr6dZ1cT9Unm4EkjU/q481Gw==" saltValue="lGzKbrfV1B3a2gXpKgFIEQ==" spinCount="100000" sheet="1" objects="1" scenarios="1"/>
  <mergeCells count="7">
    <mergeCell ref="A93:B93"/>
    <mergeCell ref="B2:V3"/>
    <mergeCell ref="A18:B18"/>
    <mergeCell ref="A33:B33"/>
    <mergeCell ref="A48:B48"/>
    <mergeCell ref="A63:B63"/>
    <mergeCell ref="A78:B7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57E188"/>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145</v>
      </c>
      <c r="B1" s="8"/>
      <c r="C1" s="8"/>
      <c r="D1" s="8"/>
      <c r="E1" s="8"/>
      <c r="F1" s="8"/>
      <c r="G1" s="8"/>
      <c r="H1" s="8"/>
      <c r="I1" s="8"/>
      <c r="J1" s="8"/>
      <c r="K1" s="8"/>
      <c r="L1" s="8"/>
      <c r="M1" s="8"/>
      <c r="N1" s="8"/>
      <c r="O1" s="8"/>
      <c r="P1" s="8"/>
      <c r="Q1" s="8"/>
      <c r="R1" s="8"/>
      <c r="S1" s="8"/>
      <c r="T1" s="8"/>
      <c r="U1" s="8"/>
      <c r="V1" s="8"/>
      <c r="W1" s="8"/>
      <c r="X1" s="8"/>
      <c r="Y1" s="8"/>
      <c r="Z1" s="8"/>
      <c r="AA1" s="8"/>
    </row>
    <row r="2" spans="1:27">
      <c r="A2" s="10" t="s">
        <v>22</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1536359.264</v>
      </c>
      <c r="D6" s="12">
        <v>1442857.682</v>
      </c>
      <c r="E6" s="12">
        <v>1039780.7844823</v>
      </c>
      <c r="F6" s="12">
        <v>890588.55050909996</v>
      </c>
      <c r="G6" s="12">
        <v>768516.58996322006</v>
      </c>
      <c r="H6" s="12">
        <v>702814.18918370001</v>
      </c>
      <c r="I6" s="12">
        <v>534642.49181650998</v>
      </c>
      <c r="J6" s="12">
        <v>455781.73054021999</v>
      </c>
      <c r="K6" s="12">
        <v>399751.35310924996</v>
      </c>
      <c r="L6" s="12">
        <v>347556.73505085002</v>
      </c>
      <c r="M6" s="12">
        <v>222954.86279449001</v>
      </c>
      <c r="N6" s="12">
        <v>213582.37393174</v>
      </c>
      <c r="O6" s="12">
        <v>153398.23953985001</v>
      </c>
      <c r="P6" s="12">
        <v>132465.20232963999</v>
      </c>
      <c r="Q6" s="12">
        <v>124322.41268981999</v>
      </c>
      <c r="R6" s="12">
        <v>62118.179372639999</v>
      </c>
      <c r="S6" s="12">
        <v>58864.001901619995</v>
      </c>
      <c r="T6" s="12">
        <v>1.229839151</v>
      </c>
      <c r="U6" s="12">
        <v>1.0509801160000001</v>
      </c>
      <c r="V6" s="12">
        <v>0.88609267400000014</v>
      </c>
      <c r="W6" s="12">
        <v>0.79103293100000005</v>
      </c>
      <c r="X6" s="12">
        <v>0.27739379600000003</v>
      </c>
      <c r="Y6" s="12">
        <v>0.21343842099999999</v>
      </c>
      <c r="Z6" s="12">
        <v>0.163154358</v>
      </c>
      <c r="AA6" s="12">
        <v>0.11785693600000001</v>
      </c>
    </row>
    <row r="7" spans="1:27">
      <c r="A7" s="11" t="s">
        <v>18</v>
      </c>
      <c r="B7" s="11" t="s">
        <v>11</v>
      </c>
      <c r="C7" s="12">
        <v>202295.747</v>
      </c>
      <c r="D7" s="12">
        <v>175768.959</v>
      </c>
      <c r="E7" s="12">
        <v>116835.27956621</v>
      </c>
      <c r="F7" s="12">
        <v>103522.49978224</v>
      </c>
      <c r="G7" s="12">
        <v>77071.642062829982</v>
      </c>
      <c r="H7" s="12">
        <v>59174.364540299997</v>
      </c>
      <c r="I7" s="12">
        <v>39580.325631329993</v>
      </c>
      <c r="J7" s="12">
        <v>34188.397055729991</v>
      </c>
      <c r="K7" s="12">
        <v>0.36181345599999998</v>
      </c>
      <c r="L7" s="12">
        <v>0.35128390799999998</v>
      </c>
      <c r="M7" s="12">
        <v>0.33793881999999997</v>
      </c>
      <c r="N7" s="12">
        <v>0.329269759</v>
      </c>
      <c r="O7" s="12">
        <v>0.28543036599999999</v>
      </c>
      <c r="P7" s="12">
        <v>0.24715607500000003</v>
      </c>
      <c r="Q7" s="12">
        <v>0.24191769800000001</v>
      </c>
      <c r="R7" s="12">
        <v>0.18636270599999999</v>
      </c>
      <c r="S7" s="12">
        <v>0.17048980900000002</v>
      </c>
      <c r="T7" s="12">
        <v>0.15974142700000002</v>
      </c>
      <c r="U7" s="12">
        <v>0.14853340900000001</v>
      </c>
      <c r="V7" s="12">
        <v>0.139925412</v>
      </c>
      <c r="W7" s="12">
        <v>0.13196379</v>
      </c>
      <c r="X7" s="12">
        <v>0.109256434</v>
      </c>
      <c r="Y7" s="12">
        <v>2.0579339000000002E-2</v>
      </c>
      <c r="Z7" s="12">
        <v>2.7635025000000001E-2</v>
      </c>
      <c r="AA7" s="12">
        <v>0</v>
      </c>
    </row>
    <row r="8" spans="1:27">
      <c r="A8" s="11" t="s">
        <v>18</v>
      </c>
      <c r="B8" s="11" t="s">
        <v>8</v>
      </c>
      <c r="C8" s="12">
        <v>143118.53774999999</v>
      </c>
      <c r="D8" s="12">
        <v>124344.46061625</v>
      </c>
      <c r="E8" s="12">
        <v>238209.73112736002</v>
      </c>
      <c r="F8" s="12">
        <v>204434.77096652001</v>
      </c>
      <c r="G8" s="12">
        <v>213045.87166316999</v>
      </c>
      <c r="H8" s="12">
        <v>193081.64614468999</v>
      </c>
      <c r="I8" s="12">
        <v>230548.04171843003</v>
      </c>
      <c r="J8" s="12">
        <v>224770.95086206001</v>
      </c>
      <c r="K8" s="12">
        <v>235829.87134161999</v>
      </c>
      <c r="L8" s="12">
        <v>198527.73150550001</v>
      </c>
      <c r="M8" s="12">
        <v>255985.55894091999</v>
      </c>
      <c r="N8" s="12">
        <v>273791.47021215002</v>
      </c>
      <c r="O8" s="12">
        <v>199142.08599518004</v>
      </c>
      <c r="P8" s="12">
        <v>177331.11925734999</v>
      </c>
      <c r="Q8" s="12">
        <v>120389.77380587001</v>
      </c>
      <c r="R8" s="12">
        <v>150253.83824227998</v>
      </c>
      <c r="S8" s="12">
        <v>118966.28650700999</v>
      </c>
      <c r="T8" s="12">
        <v>124225.43239906001</v>
      </c>
      <c r="U8" s="12">
        <v>107227.50173497002</v>
      </c>
      <c r="V8" s="12">
        <v>115699.53677439</v>
      </c>
      <c r="W8" s="12">
        <v>77157.232681099995</v>
      </c>
      <c r="X8" s="12">
        <v>61754.006069529998</v>
      </c>
      <c r="Y8" s="12">
        <v>30687.511297350004</v>
      </c>
      <c r="Z8" s="12">
        <v>21428.609953390001</v>
      </c>
      <c r="AA8" s="12">
        <v>20014.00516886</v>
      </c>
    </row>
    <row r="9" spans="1:27">
      <c r="A9" s="11" t="s">
        <v>18</v>
      </c>
      <c r="B9" s="11" t="s">
        <v>12</v>
      </c>
      <c r="C9" s="12">
        <v>10948.643</v>
      </c>
      <c r="D9" s="12">
        <v>12676.137499999999</v>
      </c>
      <c r="E9" s="12">
        <v>40214.887999999999</v>
      </c>
      <c r="F9" s="12">
        <v>22930.737000000001</v>
      </c>
      <c r="G9" s="12">
        <v>26395.754999999997</v>
      </c>
      <c r="H9" s="12">
        <v>39597.001000000004</v>
      </c>
      <c r="I9" s="12">
        <v>17978.6672</v>
      </c>
      <c r="J9" s="12">
        <v>59094.387000000002</v>
      </c>
      <c r="K9" s="12">
        <v>40497.858</v>
      </c>
      <c r="L9" s="12">
        <v>31062.099000000002</v>
      </c>
      <c r="M9" s="12">
        <v>30720.910000000003</v>
      </c>
      <c r="N9" s="12">
        <v>69804.542000000001</v>
      </c>
      <c r="O9" s="12">
        <v>18928.362000000001</v>
      </c>
      <c r="P9" s="12">
        <v>24329.813999999998</v>
      </c>
      <c r="Q9" s="12">
        <v>28697.331999999999</v>
      </c>
      <c r="R9" s="12">
        <v>33882.519999999997</v>
      </c>
      <c r="S9" s="12">
        <v>0</v>
      </c>
      <c r="T9" s="12">
        <v>0</v>
      </c>
      <c r="U9" s="12">
        <v>0</v>
      </c>
      <c r="V9" s="12">
        <v>0</v>
      </c>
      <c r="W9" s="12">
        <v>0</v>
      </c>
      <c r="X9" s="12">
        <v>0</v>
      </c>
      <c r="Y9" s="12">
        <v>0</v>
      </c>
      <c r="Z9" s="12">
        <v>0</v>
      </c>
      <c r="AA9" s="12">
        <v>0</v>
      </c>
    </row>
    <row r="10" spans="1:27">
      <c r="A10" s="11" t="s">
        <v>18</v>
      </c>
      <c r="B10" s="11" t="s">
        <v>5</v>
      </c>
      <c r="C10" s="12">
        <v>16820.436281316997</v>
      </c>
      <c r="D10" s="12">
        <v>16341.967176632001</v>
      </c>
      <c r="E10" s="12">
        <v>37797.96936365799</v>
      </c>
      <c r="F10" s="12">
        <v>28350.909789913996</v>
      </c>
      <c r="G10" s="12">
        <v>33150.051054137002</v>
      </c>
      <c r="H10" s="12">
        <v>44508.452434299994</v>
      </c>
      <c r="I10" s="12">
        <v>24600.587919473001</v>
      </c>
      <c r="J10" s="12">
        <v>49383.855825302002</v>
      </c>
      <c r="K10" s="12">
        <v>45018.300414219004</v>
      </c>
      <c r="L10" s="12">
        <v>44780.959677580999</v>
      </c>
      <c r="M10" s="12">
        <v>69288.444794989002</v>
      </c>
      <c r="N10" s="12">
        <v>139696.207441915</v>
      </c>
      <c r="O10" s="12">
        <v>98662.063628798001</v>
      </c>
      <c r="P10" s="12">
        <v>128937.27147107899</v>
      </c>
      <c r="Q10" s="12">
        <v>132905.17005351602</v>
      </c>
      <c r="R10" s="12">
        <v>202224.40284635001</v>
      </c>
      <c r="S10" s="12">
        <v>278969.65291631001</v>
      </c>
      <c r="T10" s="12">
        <v>483599.63659379998</v>
      </c>
      <c r="U10" s="12">
        <v>264110.95700729999</v>
      </c>
      <c r="V10" s="12">
        <v>323043.24510682002</v>
      </c>
      <c r="W10" s="12">
        <v>512096.2971505</v>
      </c>
      <c r="X10" s="12">
        <v>330384.61006542004</v>
      </c>
      <c r="Y10" s="12">
        <v>382077.31790821801</v>
      </c>
      <c r="Z10" s="12">
        <v>463911.74093530403</v>
      </c>
      <c r="AA10" s="12">
        <v>400647.73104857001</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5" t="s">
        <v>98</v>
      </c>
      <c r="B18" s="35"/>
      <c r="C18" s="29">
        <v>1909542.6280313167</v>
      </c>
      <c r="D18" s="29">
        <v>1771989.2062928821</v>
      </c>
      <c r="E18" s="29">
        <v>1472838.652539528</v>
      </c>
      <c r="F18" s="29">
        <v>1249827.4680477739</v>
      </c>
      <c r="G18" s="29">
        <v>1118179.909743357</v>
      </c>
      <c r="H18" s="29">
        <v>1039175.65330299</v>
      </c>
      <c r="I18" s="29">
        <v>847350.11428574298</v>
      </c>
      <c r="J18" s="29">
        <v>823219.32128331193</v>
      </c>
      <c r="K18" s="29">
        <v>721097.74467854504</v>
      </c>
      <c r="L18" s="29">
        <v>621927.87651783903</v>
      </c>
      <c r="M18" s="29">
        <v>578950.114469219</v>
      </c>
      <c r="N18" s="29">
        <v>696874.92285556393</v>
      </c>
      <c r="O18" s="29">
        <v>470131.03659419407</v>
      </c>
      <c r="P18" s="29">
        <v>463063.65421414399</v>
      </c>
      <c r="Q18" s="29">
        <v>406314.93046690407</v>
      </c>
      <c r="R18" s="29">
        <v>448479.126823976</v>
      </c>
      <c r="S18" s="29">
        <v>456800.11181474896</v>
      </c>
      <c r="T18" s="29">
        <v>607826.45857343799</v>
      </c>
      <c r="U18" s="29">
        <v>371339.65825579502</v>
      </c>
      <c r="V18" s="29">
        <v>438743.80789929605</v>
      </c>
      <c r="W18" s="29">
        <v>589254.45282832102</v>
      </c>
      <c r="X18" s="29">
        <v>392139.00278518006</v>
      </c>
      <c r="Y18" s="29">
        <v>412765.06322332803</v>
      </c>
      <c r="Z18" s="29">
        <v>485340.54167807702</v>
      </c>
      <c r="AA18" s="29">
        <v>420661.85407436604</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835024.08</v>
      </c>
      <c r="D21" s="12">
        <v>770059.49800000002</v>
      </c>
      <c r="E21" s="12">
        <v>535214.23849999998</v>
      </c>
      <c r="F21" s="12">
        <v>455814.92800000001</v>
      </c>
      <c r="G21" s="12">
        <v>388419.11520679999</v>
      </c>
      <c r="H21" s="12">
        <v>357073.6747036</v>
      </c>
      <c r="I21" s="12">
        <v>293776.08782671997</v>
      </c>
      <c r="J21" s="12">
        <v>247100.88444945999</v>
      </c>
      <c r="K21" s="12">
        <v>229320.7560312</v>
      </c>
      <c r="L21" s="12">
        <v>211479.31172240002</v>
      </c>
      <c r="M21" s="12">
        <v>97049.024000000005</v>
      </c>
      <c r="N21" s="12">
        <v>93996.44</v>
      </c>
      <c r="O21" s="12">
        <v>77460.44</v>
      </c>
      <c r="P21" s="12">
        <v>62241.53</v>
      </c>
      <c r="Q21" s="12">
        <v>64014.146000000001</v>
      </c>
      <c r="R21" s="12">
        <v>31294.955012359998</v>
      </c>
      <c r="S21" s="12">
        <v>27771.493498830001</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1193.8718000000001</v>
      </c>
      <c r="D23" s="12">
        <v>1565.0195210000002</v>
      </c>
      <c r="E23" s="12">
        <v>39677.578811829997</v>
      </c>
      <c r="F23" s="12">
        <v>30037.547973019999</v>
      </c>
      <c r="G23" s="12">
        <v>32291.295329799999</v>
      </c>
      <c r="H23" s="12">
        <v>28361.300479060003</v>
      </c>
      <c r="I23" s="12">
        <v>42343.379061250002</v>
      </c>
      <c r="J23" s="12">
        <v>42581.143938500005</v>
      </c>
      <c r="K23" s="12">
        <v>47547.479500200003</v>
      </c>
      <c r="L23" s="12">
        <v>33742.540402099999</v>
      </c>
      <c r="M23" s="12">
        <v>54692.118396240003</v>
      </c>
      <c r="N23" s="12">
        <v>60614.466314850004</v>
      </c>
      <c r="O23" s="12">
        <v>35822.136523769994</v>
      </c>
      <c r="P23" s="12">
        <v>36740.084267700004</v>
      </c>
      <c r="Q23" s="12">
        <v>35073.860301239998</v>
      </c>
      <c r="R23" s="12">
        <v>47841.211644169998</v>
      </c>
      <c r="S23" s="12">
        <v>38760.7106117</v>
      </c>
      <c r="T23" s="12">
        <v>37005.296560299998</v>
      </c>
      <c r="U23" s="12">
        <v>31440.06369336</v>
      </c>
      <c r="V23" s="12">
        <v>37228.783749419999</v>
      </c>
      <c r="W23" s="12">
        <v>0.35155435000000002</v>
      </c>
      <c r="X23" s="12">
        <v>0.31604469999999996</v>
      </c>
      <c r="Y23" s="12">
        <v>0.30454387999999999</v>
      </c>
      <c r="Z23" s="12">
        <v>0.33618274000000004</v>
      </c>
      <c r="AA23" s="12">
        <v>0.31713583000000001</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678.25102546000016</v>
      </c>
      <c r="D25" s="12">
        <v>846.47296885999992</v>
      </c>
      <c r="E25" s="12">
        <v>4840.8802906899991</v>
      </c>
      <c r="F25" s="12">
        <v>3920.6064015349993</v>
      </c>
      <c r="G25" s="12">
        <v>1861.534074425</v>
      </c>
      <c r="H25" s="12">
        <v>741.91368989399996</v>
      </c>
      <c r="I25" s="12">
        <v>149.75480685499997</v>
      </c>
      <c r="J25" s="12">
        <v>2620.0356244099999</v>
      </c>
      <c r="K25" s="12">
        <v>925.69276419900007</v>
      </c>
      <c r="L25" s="12">
        <v>4035.909571956</v>
      </c>
      <c r="M25" s="12">
        <v>10419.439015570002</v>
      </c>
      <c r="N25" s="12">
        <v>36394.575877960007</v>
      </c>
      <c r="O25" s="12">
        <v>20272.134009814003</v>
      </c>
      <c r="P25" s="12">
        <v>33869.326156679992</v>
      </c>
      <c r="Q25" s="12">
        <v>16299.771518419997</v>
      </c>
      <c r="R25" s="12">
        <v>50394.338419090003</v>
      </c>
      <c r="S25" s="12">
        <v>68329.948388119999</v>
      </c>
      <c r="T25" s="12">
        <v>165180.49394484999</v>
      </c>
      <c r="U25" s="12">
        <v>68580.085890649993</v>
      </c>
      <c r="V25" s="12">
        <v>78123.062994940003</v>
      </c>
      <c r="W25" s="12">
        <v>170195.3699591</v>
      </c>
      <c r="X25" s="12">
        <v>81526.745760250007</v>
      </c>
      <c r="Y25" s="12">
        <v>98383.966541559988</v>
      </c>
      <c r="Z25" s="12">
        <v>107567.80484299999</v>
      </c>
      <c r="AA25" s="12">
        <v>106004.5084781</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836896.20282545988</v>
      </c>
      <c r="D33" s="29">
        <v>772470.99048985995</v>
      </c>
      <c r="E33" s="29">
        <v>579732.69760252</v>
      </c>
      <c r="F33" s="29">
        <v>489773.082374555</v>
      </c>
      <c r="G33" s="29">
        <v>422571.94461102498</v>
      </c>
      <c r="H33" s="29">
        <v>386176.888872554</v>
      </c>
      <c r="I33" s="29">
        <v>336269.22169482498</v>
      </c>
      <c r="J33" s="29">
        <v>292302.06401237001</v>
      </c>
      <c r="K33" s="29">
        <v>277793.92829559901</v>
      </c>
      <c r="L33" s="29">
        <v>249257.76169645603</v>
      </c>
      <c r="M33" s="29">
        <v>162160.58141181001</v>
      </c>
      <c r="N33" s="29">
        <v>191005.48219281001</v>
      </c>
      <c r="O33" s="29">
        <v>133554.710533584</v>
      </c>
      <c r="P33" s="29">
        <v>132850.94042438001</v>
      </c>
      <c r="Q33" s="29">
        <v>115387.77781966</v>
      </c>
      <c r="R33" s="29">
        <v>129530.50507561999</v>
      </c>
      <c r="S33" s="29">
        <v>134862.15249865002</v>
      </c>
      <c r="T33" s="29">
        <v>202185.79050514998</v>
      </c>
      <c r="U33" s="29">
        <v>100020.14958401</v>
      </c>
      <c r="V33" s="29">
        <v>115351.84674435999</v>
      </c>
      <c r="W33" s="29">
        <v>170195.72151345</v>
      </c>
      <c r="X33" s="29">
        <v>81527.061804950004</v>
      </c>
      <c r="Y33" s="29">
        <v>98384.271085439992</v>
      </c>
      <c r="Z33" s="29">
        <v>107568.14102573998</v>
      </c>
      <c r="AA33" s="29">
        <v>106004.82561393001</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701335.18400000001</v>
      </c>
      <c r="D36" s="12">
        <v>672798.18400000001</v>
      </c>
      <c r="E36" s="12">
        <v>504566.54598230007</v>
      </c>
      <c r="F36" s="12">
        <v>434773.62250909995</v>
      </c>
      <c r="G36" s="12">
        <v>380097.47475642001</v>
      </c>
      <c r="H36" s="12">
        <v>345740.51448010001</v>
      </c>
      <c r="I36" s="12">
        <v>240866.40398978998</v>
      </c>
      <c r="J36" s="12">
        <v>208680.84609075999</v>
      </c>
      <c r="K36" s="12">
        <v>170430.59707804999</v>
      </c>
      <c r="L36" s="12">
        <v>136077.42332845001</v>
      </c>
      <c r="M36" s="12">
        <v>125905.83879448999</v>
      </c>
      <c r="N36" s="12">
        <v>119585.93393174002</v>
      </c>
      <c r="O36" s="12">
        <v>75937.799539850006</v>
      </c>
      <c r="P36" s="12">
        <v>70223.672329640001</v>
      </c>
      <c r="Q36" s="12">
        <v>60308.266689819997</v>
      </c>
      <c r="R36" s="12">
        <v>30823.224360280001</v>
      </c>
      <c r="S36" s="12">
        <v>31092.508402789997</v>
      </c>
      <c r="T36" s="12">
        <v>1.229839151</v>
      </c>
      <c r="U36" s="12">
        <v>1.0509801160000001</v>
      </c>
      <c r="V36" s="12">
        <v>0.88609267400000014</v>
      </c>
      <c r="W36" s="12">
        <v>0.79103293100000005</v>
      </c>
      <c r="X36" s="12">
        <v>0.27739379600000003</v>
      </c>
      <c r="Y36" s="12">
        <v>0.21343842099999999</v>
      </c>
      <c r="Z36" s="12">
        <v>0.163154358</v>
      </c>
      <c r="AA36" s="12">
        <v>0.11785693600000001</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66381.539449999997</v>
      </c>
      <c r="D38" s="12">
        <v>63719.727476480002</v>
      </c>
      <c r="E38" s="12">
        <v>123889.57927019001</v>
      </c>
      <c r="F38" s="12">
        <v>131468.41685154001</v>
      </c>
      <c r="G38" s="12">
        <v>126114.24335144</v>
      </c>
      <c r="H38" s="12">
        <v>101452.49046979999</v>
      </c>
      <c r="I38" s="12">
        <v>136987.41739660001</v>
      </c>
      <c r="J38" s="12">
        <v>119769.29507276999</v>
      </c>
      <c r="K38" s="12">
        <v>138938.69848508001</v>
      </c>
      <c r="L38" s="12">
        <v>122093.68562695</v>
      </c>
      <c r="M38" s="12">
        <v>153365.53085539999</v>
      </c>
      <c r="N38" s="12">
        <v>152926.80483456</v>
      </c>
      <c r="O38" s="12">
        <v>129465.05549533</v>
      </c>
      <c r="P38" s="12">
        <v>101603.65593542</v>
      </c>
      <c r="Q38" s="12">
        <v>85315.053123999998</v>
      </c>
      <c r="R38" s="12">
        <v>102411.79882193</v>
      </c>
      <c r="S38" s="12">
        <v>80204.779775099989</v>
      </c>
      <c r="T38" s="12">
        <v>87219.362213750006</v>
      </c>
      <c r="U38" s="12">
        <v>75786.68242427001</v>
      </c>
      <c r="V38" s="12">
        <v>78470.016868899998</v>
      </c>
      <c r="W38" s="12">
        <v>77155.899983199997</v>
      </c>
      <c r="X38" s="12">
        <v>61752.77162978</v>
      </c>
      <c r="Y38" s="12">
        <v>30686.327271990001</v>
      </c>
      <c r="Z38" s="12">
        <v>21427.40641711</v>
      </c>
      <c r="AA38" s="12">
        <v>20012.86603307</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187.96583477999999</v>
      </c>
      <c r="D40" s="12">
        <v>0.44443793700000006</v>
      </c>
      <c r="E40" s="12">
        <v>1316.3032595150003</v>
      </c>
      <c r="F40" s="12">
        <v>3829.0632578699997</v>
      </c>
      <c r="G40" s="12">
        <v>1918.9319068099999</v>
      </c>
      <c r="H40" s="12">
        <v>1083.3681755430002</v>
      </c>
      <c r="I40" s="12">
        <v>2954.6324668870002</v>
      </c>
      <c r="J40" s="12">
        <v>7862.9618366649993</v>
      </c>
      <c r="K40" s="12">
        <v>13036.516354200005</v>
      </c>
      <c r="L40" s="12">
        <v>10190.988226630001</v>
      </c>
      <c r="M40" s="12">
        <v>24074.436644769998</v>
      </c>
      <c r="N40" s="12">
        <v>27302.776718519999</v>
      </c>
      <c r="O40" s="12">
        <v>27663.260593569998</v>
      </c>
      <c r="P40" s="12">
        <v>41461.871313969998</v>
      </c>
      <c r="Q40" s="12">
        <v>37101.057083380001</v>
      </c>
      <c r="R40" s="12">
        <v>69709.31333474</v>
      </c>
      <c r="S40" s="12">
        <v>77023.282637899989</v>
      </c>
      <c r="T40" s="12">
        <v>162209.31967579998</v>
      </c>
      <c r="U40" s="12">
        <v>74144.431388469995</v>
      </c>
      <c r="V40" s="12">
        <v>107261.94351299999</v>
      </c>
      <c r="W40" s="12">
        <v>108230.7334957</v>
      </c>
      <c r="X40" s="12">
        <v>72151.282088100008</v>
      </c>
      <c r="Y40" s="12">
        <v>99216.190753600007</v>
      </c>
      <c r="Z40" s="12">
        <v>126978.3151523</v>
      </c>
      <c r="AA40" s="12">
        <v>104440.13631495001</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767904.68928478006</v>
      </c>
      <c r="D48" s="29">
        <v>736518.35591441696</v>
      </c>
      <c r="E48" s="29">
        <v>629772.42851200502</v>
      </c>
      <c r="F48" s="29">
        <v>570071.10261851002</v>
      </c>
      <c r="G48" s="29">
        <v>508130.65001466998</v>
      </c>
      <c r="H48" s="29">
        <v>448276.37312544294</v>
      </c>
      <c r="I48" s="29">
        <v>380808.45385327702</v>
      </c>
      <c r="J48" s="29">
        <v>336313.103000195</v>
      </c>
      <c r="K48" s="29">
        <v>322405.81191733002</v>
      </c>
      <c r="L48" s="29">
        <v>268362.09718203003</v>
      </c>
      <c r="M48" s="29">
        <v>303345.80629465997</v>
      </c>
      <c r="N48" s="29">
        <v>299815.51548482</v>
      </c>
      <c r="O48" s="29">
        <v>233066.11562875001</v>
      </c>
      <c r="P48" s="29">
        <v>213289.19957902998</v>
      </c>
      <c r="Q48" s="29">
        <v>182724.37689720001</v>
      </c>
      <c r="R48" s="29">
        <v>202944.33651694999</v>
      </c>
      <c r="S48" s="29">
        <v>188320.57081578998</v>
      </c>
      <c r="T48" s="29">
        <v>249429.91172870097</v>
      </c>
      <c r="U48" s="29">
        <v>149932.164792856</v>
      </c>
      <c r="V48" s="29">
        <v>185732.84647457401</v>
      </c>
      <c r="W48" s="29">
        <v>185387.42451183099</v>
      </c>
      <c r="X48" s="29">
        <v>133904.331111676</v>
      </c>
      <c r="Y48" s="29">
        <v>129902.73146401101</v>
      </c>
      <c r="Z48" s="29">
        <v>148405.88472376799</v>
      </c>
      <c r="AA48" s="29">
        <v>124453.12020495601</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202295.747</v>
      </c>
      <c r="D52" s="12">
        <v>175768.959</v>
      </c>
      <c r="E52" s="12">
        <v>116835.27956621</v>
      </c>
      <c r="F52" s="12">
        <v>103522.49978224</v>
      </c>
      <c r="G52" s="12">
        <v>77071.642062829982</v>
      </c>
      <c r="H52" s="12">
        <v>59174.364540299997</v>
      </c>
      <c r="I52" s="12">
        <v>39580.325631329993</v>
      </c>
      <c r="J52" s="12">
        <v>34188.397055729991</v>
      </c>
      <c r="K52" s="12">
        <v>0.36181345599999998</v>
      </c>
      <c r="L52" s="12">
        <v>0.35128390799999998</v>
      </c>
      <c r="M52" s="12">
        <v>0.33793881999999997</v>
      </c>
      <c r="N52" s="12">
        <v>0.329269759</v>
      </c>
      <c r="O52" s="12">
        <v>0.28543036599999999</v>
      </c>
      <c r="P52" s="12">
        <v>0.24715607500000003</v>
      </c>
      <c r="Q52" s="12">
        <v>0.24191769800000001</v>
      </c>
      <c r="R52" s="12">
        <v>0.18636270599999999</v>
      </c>
      <c r="S52" s="12">
        <v>0.17048980900000002</v>
      </c>
      <c r="T52" s="12">
        <v>0.15974142700000002</v>
      </c>
      <c r="U52" s="12">
        <v>0.14853340900000001</v>
      </c>
      <c r="V52" s="12">
        <v>0.139925412</v>
      </c>
      <c r="W52" s="12">
        <v>0.13196379</v>
      </c>
      <c r="X52" s="12">
        <v>0.109256434</v>
      </c>
      <c r="Y52" s="12">
        <v>2.0579339000000002E-2</v>
      </c>
      <c r="Z52" s="12">
        <v>2.7635025000000001E-2</v>
      </c>
      <c r="AA52" s="12">
        <v>0</v>
      </c>
    </row>
    <row r="53" spans="1:27">
      <c r="A53" s="11" t="s">
        <v>28</v>
      </c>
      <c r="B53" s="11" t="s">
        <v>8</v>
      </c>
      <c r="C53" s="12">
        <v>0</v>
      </c>
      <c r="D53" s="12">
        <v>0.25644095</v>
      </c>
      <c r="E53" s="12">
        <v>0.29673250000000001</v>
      </c>
      <c r="F53" s="12">
        <v>0.35727700000000001</v>
      </c>
      <c r="G53" s="12">
        <v>0.34769450000000002</v>
      </c>
      <c r="H53" s="12">
        <v>0.36285358000000001</v>
      </c>
      <c r="I53" s="12">
        <v>0.36390503000000002</v>
      </c>
      <c r="J53" s="12">
        <v>0.35239187999999999</v>
      </c>
      <c r="K53" s="12">
        <v>0.32644436999999998</v>
      </c>
      <c r="L53" s="12">
        <v>0.31193137000000004</v>
      </c>
      <c r="M53" s="12">
        <v>0.30185843000000001</v>
      </c>
      <c r="N53" s="12">
        <v>0.34368740000000003</v>
      </c>
      <c r="O53" s="12">
        <v>0.31584629999999997</v>
      </c>
      <c r="P53" s="12">
        <v>0.30414078</v>
      </c>
      <c r="Q53" s="12">
        <v>0.38437660000000001</v>
      </c>
      <c r="R53" s="12">
        <v>0.37292752000000001</v>
      </c>
      <c r="S53" s="12">
        <v>0.35906393000000003</v>
      </c>
      <c r="T53" s="12">
        <v>0.36589630000000001</v>
      </c>
      <c r="U53" s="12">
        <v>0.36966057999999996</v>
      </c>
      <c r="V53" s="12">
        <v>0.36503458</v>
      </c>
      <c r="W53" s="12">
        <v>0.57419989999999999</v>
      </c>
      <c r="X53" s="12">
        <v>0.52382609999999996</v>
      </c>
      <c r="Y53" s="12">
        <v>0.50392309999999996</v>
      </c>
      <c r="Z53" s="12">
        <v>0.50421340000000003</v>
      </c>
      <c r="AA53" s="12">
        <v>0.47868786999999996</v>
      </c>
    </row>
    <row r="54" spans="1:27">
      <c r="A54" s="11" t="s">
        <v>28</v>
      </c>
      <c r="B54" s="11" t="s">
        <v>12</v>
      </c>
      <c r="C54" s="12">
        <v>1547.146</v>
      </c>
      <c r="D54" s="12">
        <v>1830.2304999999999</v>
      </c>
      <c r="E54" s="12">
        <v>19005.41</v>
      </c>
      <c r="F54" s="12">
        <v>11815.12</v>
      </c>
      <c r="G54" s="12">
        <v>16594.407999999999</v>
      </c>
      <c r="H54" s="12">
        <v>28185.484</v>
      </c>
      <c r="I54" s="12">
        <v>13943.49</v>
      </c>
      <c r="J54" s="12">
        <v>44843.296000000002</v>
      </c>
      <c r="K54" s="12">
        <v>25750.813999999998</v>
      </c>
      <c r="L54" s="12">
        <v>21491.394</v>
      </c>
      <c r="M54" s="12">
        <v>19339.792000000001</v>
      </c>
      <c r="N54" s="12">
        <v>32869.374000000003</v>
      </c>
      <c r="O54" s="12">
        <v>18928.362000000001</v>
      </c>
      <c r="P54" s="12">
        <v>24329.813999999998</v>
      </c>
      <c r="Q54" s="12">
        <v>28697.331999999999</v>
      </c>
      <c r="R54" s="12">
        <v>33882.519999999997</v>
      </c>
      <c r="S54" s="12">
        <v>0</v>
      </c>
      <c r="T54" s="12">
        <v>0</v>
      </c>
      <c r="U54" s="12">
        <v>0</v>
      </c>
      <c r="V54" s="12">
        <v>0</v>
      </c>
      <c r="W54" s="12">
        <v>0</v>
      </c>
      <c r="X54" s="12">
        <v>0</v>
      </c>
      <c r="Y54" s="12">
        <v>0</v>
      </c>
      <c r="Z54" s="12">
        <v>0</v>
      </c>
      <c r="AA54" s="12">
        <v>0</v>
      </c>
    </row>
    <row r="55" spans="1:27">
      <c r="A55" s="11" t="s">
        <v>28</v>
      </c>
      <c r="B55" s="11" t="s">
        <v>5</v>
      </c>
      <c r="C55" s="12">
        <v>2496.34358256</v>
      </c>
      <c r="D55" s="12">
        <v>1613.7253921250001</v>
      </c>
      <c r="E55" s="12">
        <v>9840.4862665499986</v>
      </c>
      <c r="F55" s="12">
        <v>9523.0207441450002</v>
      </c>
      <c r="G55" s="12">
        <v>11911.739530149998</v>
      </c>
      <c r="H55" s="12">
        <v>24156.272001559999</v>
      </c>
      <c r="I55" s="12">
        <v>7744.0670013499994</v>
      </c>
      <c r="J55" s="12">
        <v>16306.6775906</v>
      </c>
      <c r="K55" s="12">
        <v>12676.7198388</v>
      </c>
      <c r="L55" s="12">
        <v>16773.07043249</v>
      </c>
      <c r="M55" s="12">
        <v>15919.5639144</v>
      </c>
      <c r="N55" s="12">
        <v>45203.631575020001</v>
      </c>
      <c r="O55" s="12">
        <v>30484.183826150002</v>
      </c>
      <c r="P55" s="12">
        <v>31728.785721060001</v>
      </c>
      <c r="Q55" s="12">
        <v>51683.97811145</v>
      </c>
      <c r="R55" s="12">
        <v>50816.410200250008</v>
      </c>
      <c r="S55" s="12">
        <v>94460.548852370004</v>
      </c>
      <c r="T55" s="12">
        <v>117777.62816359999</v>
      </c>
      <c r="U55" s="12">
        <v>96206.47899399999</v>
      </c>
      <c r="V55" s="12">
        <v>110238.8077848</v>
      </c>
      <c r="W55" s="12">
        <v>182445.48518680001</v>
      </c>
      <c r="X55" s="12">
        <v>151918.42675459999</v>
      </c>
      <c r="Y55" s="12">
        <v>161811.01622299998</v>
      </c>
      <c r="Z55" s="12">
        <v>210183.24723689002</v>
      </c>
      <c r="AA55" s="12">
        <v>174831.35785580002</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206339.23658256</v>
      </c>
      <c r="D63" s="29">
        <v>179213.17133307501</v>
      </c>
      <c r="E63" s="29">
        <v>145681.47256525999</v>
      </c>
      <c r="F63" s="29">
        <v>124860.99780338501</v>
      </c>
      <c r="G63" s="29">
        <v>105578.13728747997</v>
      </c>
      <c r="H63" s="29">
        <v>111516.48339544001</v>
      </c>
      <c r="I63" s="29">
        <v>61268.246537709987</v>
      </c>
      <c r="J63" s="29">
        <v>95338.723038209995</v>
      </c>
      <c r="K63" s="29">
        <v>38428.222096625999</v>
      </c>
      <c r="L63" s="29">
        <v>38265.127647768</v>
      </c>
      <c r="M63" s="29">
        <v>35259.995711650001</v>
      </c>
      <c r="N63" s="29">
        <v>78073.678532179008</v>
      </c>
      <c r="O63" s="29">
        <v>49413.147102816001</v>
      </c>
      <c r="P63" s="29">
        <v>56059.151017914999</v>
      </c>
      <c r="Q63" s="29">
        <v>80381.936405747998</v>
      </c>
      <c r="R63" s="29">
        <v>84699.489490476</v>
      </c>
      <c r="S63" s="29">
        <v>94461.078406109009</v>
      </c>
      <c r="T63" s="29">
        <v>117778.15380132699</v>
      </c>
      <c r="U63" s="29">
        <v>96206.997187988993</v>
      </c>
      <c r="V63" s="29">
        <v>110239.312744792</v>
      </c>
      <c r="W63" s="29">
        <v>182446.19135049</v>
      </c>
      <c r="X63" s="29">
        <v>151919.059837134</v>
      </c>
      <c r="Y63" s="29">
        <v>161811.54072543897</v>
      </c>
      <c r="Z63" s="29">
        <v>210183.77908531501</v>
      </c>
      <c r="AA63" s="29">
        <v>174831.83654367001</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75543.126499999998</v>
      </c>
      <c r="D68" s="12">
        <v>59059.290048000003</v>
      </c>
      <c r="E68" s="12">
        <v>74642.107228580004</v>
      </c>
      <c r="F68" s="12">
        <v>42928.279483599996</v>
      </c>
      <c r="G68" s="12">
        <v>54639.816483859999</v>
      </c>
      <c r="H68" s="12">
        <v>63267.32180618</v>
      </c>
      <c r="I68" s="12">
        <v>51216.704907959996</v>
      </c>
      <c r="J68" s="12">
        <v>62419.97955548</v>
      </c>
      <c r="K68" s="12">
        <v>49343.177181409999</v>
      </c>
      <c r="L68" s="12">
        <v>42690.992616169999</v>
      </c>
      <c r="M68" s="12">
        <v>47927.413887249997</v>
      </c>
      <c r="N68" s="12">
        <v>60249.65545844</v>
      </c>
      <c r="O68" s="12">
        <v>33854.389979250001</v>
      </c>
      <c r="P68" s="12">
        <v>38986.894563259993</v>
      </c>
      <c r="Q68" s="12">
        <v>0.28122019999999998</v>
      </c>
      <c r="R68" s="12">
        <v>0.26954602</v>
      </c>
      <c r="S68" s="12">
        <v>0.25747009999999998</v>
      </c>
      <c r="T68" s="12">
        <v>0.242781</v>
      </c>
      <c r="U68" s="12">
        <v>0.22538414000000001</v>
      </c>
      <c r="V68" s="12">
        <v>0.21768968</v>
      </c>
      <c r="W68" s="12">
        <v>0.25042316999999997</v>
      </c>
      <c r="X68" s="12">
        <v>0.22917357999999999</v>
      </c>
      <c r="Y68" s="12">
        <v>0.21843683</v>
      </c>
      <c r="Z68" s="12">
        <v>0.21186600000000003</v>
      </c>
      <c r="AA68" s="12">
        <v>0.19926274000000002</v>
      </c>
    </row>
    <row r="69" spans="1:27">
      <c r="A69" s="11" t="s">
        <v>29</v>
      </c>
      <c r="B69" s="11" t="s">
        <v>12</v>
      </c>
      <c r="C69" s="12">
        <v>9401.4969999999994</v>
      </c>
      <c r="D69" s="12">
        <v>10845.906999999999</v>
      </c>
      <c r="E69" s="12">
        <v>21209.477999999999</v>
      </c>
      <c r="F69" s="12">
        <v>11115.617</v>
      </c>
      <c r="G69" s="12">
        <v>9801.3469999999998</v>
      </c>
      <c r="H69" s="12">
        <v>11411.517</v>
      </c>
      <c r="I69" s="12">
        <v>4035.1772000000001</v>
      </c>
      <c r="J69" s="12">
        <v>14251.091</v>
      </c>
      <c r="K69" s="12">
        <v>14747.044</v>
      </c>
      <c r="L69" s="12">
        <v>9570.7049999999999</v>
      </c>
      <c r="M69" s="12">
        <v>11381.118</v>
      </c>
      <c r="N69" s="12">
        <v>36935.167999999998</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13457.632648149998</v>
      </c>
      <c r="D70" s="12">
        <v>13881.080974043</v>
      </c>
      <c r="E70" s="12">
        <v>21799.527067259998</v>
      </c>
      <c r="F70" s="12">
        <v>11043.337778143999</v>
      </c>
      <c r="G70" s="12">
        <v>17445.331336456005</v>
      </c>
      <c r="H70" s="12">
        <v>18507.261997059999</v>
      </c>
      <c r="I70" s="12">
        <v>13615.089782438001</v>
      </c>
      <c r="J70" s="12">
        <v>22381.817387326999</v>
      </c>
      <c r="K70" s="12">
        <v>18062.212899760001</v>
      </c>
      <c r="L70" s="12">
        <v>13233.250820500001</v>
      </c>
      <c r="M70" s="12">
        <v>18809.344836638</v>
      </c>
      <c r="N70" s="12">
        <v>29712.613196350001</v>
      </c>
      <c r="O70" s="12">
        <v>19271.626126293999</v>
      </c>
      <c r="P70" s="12">
        <v>20942.377860753</v>
      </c>
      <c r="Q70" s="12">
        <v>26705.66199732</v>
      </c>
      <c r="R70" s="12">
        <v>30502.02606299</v>
      </c>
      <c r="S70" s="12">
        <v>36013.75291178</v>
      </c>
      <c r="T70" s="12">
        <v>37699.268590730004</v>
      </c>
      <c r="U70" s="12">
        <v>24875.612886099996</v>
      </c>
      <c r="V70" s="12">
        <v>27015.769644530003</v>
      </c>
      <c r="W70" s="12">
        <v>50819.098844600005</v>
      </c>
      <c r="X70" s="12">
        <v>24567.04818872</v>
      </c>
      <c r="Y70" s="12">
        <v>22403.522166757997</v>
      </c>
      <c r="Z70" s="12">
        <v>18975.712732124</v>
      </c>
      <c r="AA70" s="12">
        <v>15190.283632484001</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98402.256148150002</v>
      </c>
      <c r="D78" s="29">
        <v>83786.278022043</v>
      </c>
      <c r="E78" s="29">
        <v>117651.11229584001</v>
      </c>
      <c r="F78" s="29">
        <v>65087.234261743994</v>
      </c>
      <c r="G78" s="29">
        <v>81886.494820316002</v>
      </c>
      <c r="H78" s="29">
        <v>93186.100803239999</v>
      </c>
      <c r="I78" s="29">
        <v>68866.971890397996</v>
      </c>
      <c r="J78" s="29">
        <v>99052.887942806992</v>
      </c>
      <c r="K78" s="29">
        <v>82152.434081170009</v>
      </c>
      <c r="L78" s="29">
        <v>65494.948436670005</v>
      </c>
      <c r="M78" s="29">
        <v>78117.876723887995</v>
      </c>
      <c r="N78" s="29">
        <v>126897.43665478998</v>
      </c>
      <c r="O78" s="29">
        <v>53126.016105543997</v>
      </c>
      <c r="P78" s="29">
        <v>59929.27242401299</v>
      </c>
      <c r="Q78" s="29">
        <v>26705.943217519998</v>
      </c>
      <c r="R78" s="29">
        <v>30502.295609010001</v>
      </c>
      <c r="S78" s="29">
        <v>36014.010381879998</v>
      </c>
      <c r="T78" s="29">
        <v>37699.511371730005</v>
      </c>
      <c r="U78" s="29">
        <v>24875.838270239998</v>
      </c>
      <c r="V78" s="29">
        <v>27015.987334210004</v>
      </c>
      <c r="W78" s="29">
        <v>50819.349267770005</v>
      </c>
      <c r="X78" s="29">
        <v>24567.277362299999</v>
      </c>
      <c r="Y78" s="29">
        <v>22403.740603587998</v>
      </c>
      <c r="Z78" s="29">
        <v>18975.924598124002</v>
      </c>
      <c r="AA78" s="29">
        <v>15190.482895224</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0.16712981999999998</v>
      </c>
      <c r="E83" s="12">
        <v>0.16908426000000001</v>
      </c>
      <c r="F83" s="12">
        <v>0.16938136000000001</v>
      </c>
      <c r="G83" s="12">
        <v>0.16880357000000001</v>
      </c>
      <c r="H83" s="12">
        <v>0.17053606999999998</v>
      </c>
      <c r="I83" s="12">
        <v>0.17644758999999999</v>
      </c>
      <c r="J83" s="12">
        <v>0.17990342999999998</v>
      </c>
      <c r="K83" s="12">
        <v>0.18973055999999999</v>
      </c>
      <c r="L83" s="12">
        <v>0.20092890999999999</v>
      </c>
      <c r="M83" s="12">
        <v>0.19394359999999999</v>
      </c>
      <c r="N83" s="12">
        <v>0.19991690000000001</v>
      </c>
      <c r="O83" s="12">
        <v>0.18815053000000001</v>
      </c>
      <c r="P83" s="12">
        <v>0.18035018999999999</v>
      </c>
      <c r="Q83" s="12">
        <v>0.19478382999999999</v>
      </c>
      <c r="R83" s="12">
        <v>0.18530263999999999</v>
      </c>
      <c r="S83" s="12">
        <v>0.17958618000000001</v>
      </c>
      <c r="T83" s="12">
        <v>0.16494771</v>
      </c>
      <c r="U83" s="12">
        <v>0.16057262</v>
      </c>
      <c r="V83" s="12">
        <v>0.15343181</v>
      </c>
      <c r="W83" s="12">
        <v>0.15652047999999999</v>
      </c>
      <c r="X83" s="12">
        <v>0.16539537000000001</v>
      </c>
      <c r="Y83" s="12">
        <v>0.15712155000000003</v>
      </c>
      <c r="Z83" s="12">
        <v>0.15127414</v>
      </c>
      <c r="AA83" s="12">
        <v>0.14404934999999999</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0.24319036699999999</v>
      </c>
      <c r="D85" s="12">
        <v>0.24340366699999999</v>
      </c>
      <c r="E85" s="12">
        <v>0.77247964300000005</v>
      </c>
      <c r="F85" s="12">
        <v>34.881608219999997</v>
      </c>
      <c r="G85" s="12">
        <v>12.514206296000001</v>
      </c>
      <c r="H85" s="12">
        <v>19.636570243000001</v>
      </c>
      <c r="I85" s="12">
        <v>137.043861943</v>
      </c>
      <c r="J85" s="12">
        <v>212.3633863</v>
      </c>
      <c r="K85" s="12">
        <v>317.15855726000001</v>
      </c>
      <c r="L85" s="12">
        <v>547.74062600500008</v>
      </c>
      <c r="M85" s="12">
        <v>65.660383611000015</v>
      </c>
      <c r="N85" s="12">
        <v>1082.6100740649997</v>
      </c>
      <c r="O85" s="12">
        <v>970.85907297000006</v>
      </c>
      <c r="P85" s="12">
        <v>934.91041861600013</v>
      </c>
      <c r="Q85" s="12">
        <v>1114.7013429460001</v>
      </c>
      <c r="R85" s="12">
        <v>802.31482928000003</v>
      </c>
      <c r="S85" s="12">
        <v>3142.1201261400001</v>
      </c>
      <c r="T85" s="12">
        <v>732.92621881999992</v>
      </c>
      <c r="U85" s="12">
        <v>304.34784807999995</v>
      </c>
      <c r="V85" s="12">
        <v>403.66116955000001</v>
      </c>
      <c r="W85" s="12">
        <v>405.60966430000002</v>
      </c>
      <c r="X85" s="12">
        <v>221.10727375000002</v>
      </c>
      <c r="Y85" s="12">
        <v>262.62222330000009</v>
      </c>
      <c r="Z85" s="12">
        <v>206.66097099000001</v>
      </c>
      <c r="AA85" s="12">
        <v>181.44476723600002</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0.24319036699999999</v>
      </c>
      <c r="D93" s="29">
        <v>0.41053348699999997</v>
      </c>
      <c r="E93" s="29">
        <v>0.94156390300000004</v>
      </c>
      <c r="F93" s="29">
        <v>35.05098958</v>
      </c>
      <c r="G93" s="29">
        <v>12.683009866000001</v>
      </c>
      <c r="H93" s="29">
        <v>19.807106313000002</v>
      </c>
      <c r="I93" s="29">
        <v>137.22030953300001</v>
      </c>
      <c r="J93" s="29">
        <v>212.54328973</v>
      </c>
      <c r="K93" s="29">
        <v>317.34828782</v>
      </c>
      <c r="L93" s="29">
        <v>547.9415549150001</v>
      </c>
      <c r="M93" s="29">
        <v>65.854327211000012</v>
      </c>
      <c r="N93" s="29">
        <v>1082.8099909649998</v>
      </c>
      <c r="O93" s="29">
        <v>971.04722350000009</v>
      </c>
      <c r="P93" s="29">
        <v>935.09076880600014</v>
      </c>
      <c r="Q93" s="29">
        <v>1114.8961267760001</v>
      </c>
      <c r="R93" s="29">
        <v>802.50013192000006</v>
      </c>
      <c r="S93" s="29">
        <v>3142.2997123200003</v>
      </c>
      <c r="T93" s="29">
        <v>733.0911665299999</v>
      </c>
      <c r="U93" s="29">
        <v>304.50842069999993</v>
      </c>
      <c r="V93" s="29">
        <v>403.81460135999998</v>
      </c>
      <c r="W93" s="29">
        <v>405.76618478</v>
      </c>
      <c r="X93" s="29">
        <v>221.27266912000002</v>
      </c>
      <c r="Y93" s="29">
        <v>262.77934485000009</v>
      </c>
      <c r="Z93" s="29">
        <v>206.81224513000001</v>
      </c>
      <c r="AA93" s="29">
        <v>181.58881658600001</v>
      </c>
    </row>
  </sheetData>
  <sheetProtection algorithmName="SHA-512" hashValue="78tlcm3RNXbBMNo9JmJ8FI9pbs3nKPOJGlydwSjtTVZ3NIkiDeFDNZaeCK2svqFWeKZDtAZoSrEJxCSdY1ANbw==" saltValue="OVxLd5NQKgT/id7c84kQTA=="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57E188"/>
  </sheetPr>
  <dimension ref="A1:AG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33" ht="23.25" customHeight="1">
      <c r="A1" s="9" t="s">
        <v>146</v>
      </c>
      <c r="B1" s="8"/>
      <c r="C1" s="8"/>
      <c r="D1" s="8"/>
      <c r="E1" s="8"/>
      <c r="F1" s="8"/>
      <c r="G1" s="8"/>
      <c r="H1" s="8"/>
      <c r="I1" s="8"/>
      <c r="J1" s="8"/>
      <c r="K1" s="8"/>
      <c r="L1" s="8"/>
      <c r="M1" s="8"/>
      <c r="N1" s="8"/>
      <c r="O1" s="8"/>
      <c r="P1" s="8"/>
      <c r="Q1" s="8"/>
      <c r="R1" s="8"/>
      <c r="S1" s="8"/>
      <c r="T1" s="8"/>
      <c r="U1" s="8"/>
      <c r="V1" s="8"/>
      <c r="W1" s="8"/>
      <c r="X1" s="8"/>
      <c r="Y1" s="8"/>
      <c r="Z1" s="8"/>
      <c r="AA1" s="8"/>
    </row>
    <row r="2" spans="1:33">
      <c r="A2" s="10" t="s">
        <v>31</v>
      </c>
      <c r="B2" s="7" t="s">
        <v>116</v>
      </c>
    </row>
    <row r="3" spans="1:33">
      <c r="B3" s="7"/>
    </row>
    <row r="4" spans="1:33">
      <c r="A4" s="7" t="s">
        <v>52</v>
      </c>
      <c r="B4" s="7"/>
      <c r="AB4" s="6"/>
      <c r="AC4" s="6"/>
      <c r="AD4" s="6"/>
      <c r="AE4" s="6"/>
      <c r="AF4" s="6"/>
      <c r="AG4" s="6"/>
    </row>
    <row r="5" spans="1:33">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B5" s="6"/>
      <c r="AC5" s="6"/>
      <c r="AD5" s="6"/>
      <c r="AE5" s="6"/>
      <c r="AF5" s="6"/>
      <c r="AG5" s="6"/>
    </row>
    <row r="6" spans="1:33">
      <c r="A6" s="11" t="s">
        <v>18</v>
      </c>
      <c r="B6" s="11" t="s">
        <v>2</v>
      </c>
      <c r="C6" s="12">
        <v>0</v>
      </c>
      <c r="D6" s="12">
        <v>0</v>
      </c>
      <c r="E6" s="12">
        <v>0</v>
      </c>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6"/>
      <c r="AC6" s="6"/>
      <c r="AD6" s="6"/>
      <c r="AE6" s="6"/>
      <c r="AF6" s="6"/>
      <c r="AG6" s="6"/>
    </row>
    <row r="7" spans="1:33">
      <c r="A7" s="11" t="s">
        <v>18</v>
      </c>
      <c r="B7" s="11" t="s">
        <v>11</v>
      </c>
      <c r="C7" s="12">
        <v>0</v>
      </c>
      <c r="D7" s="12">
        <v>0</v>
      </c>
      <c r="E7" s="12">
        <v>0</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6"/>
      <c r="AC7" s="6"/>
      <c r="AD7" s="6"/>
      <c r="AE7" s="6"/>
      <c r="AF7" s="6"/>
      <c r="AG7" s="6"/>
    </row>
    <row r="8" spans="1:33">
      <c r="A8" s="11" t="s">
        <v>18</v>
      </c>
      <c r="B8" s="11" t="s">
        <v>8</v>
      </c>
      <c r="C8" s="12">
        <v>0</v>
      </c>
      <c r="D8" s="12">
        <v>5.0337232415515301</v>
      </c>
      <c r="E8" s="12">
        <v>0.97398725965370825</v>
      </c>
      <c r="F8" s="12">
        <v>0.38672175315032209</v>
      </c>
      <c r="G8" s="12">
        <v>3.5886976230482391E-2</v>
      </c>
      <c r="H8" s="12">
        <v>0.89089486097151116</v>
      </c>
      <c r="I8" s="12">
        <v>0.1481141331659766</v>
      </c>
      <c r="J8" s="12">
        <v>9.3583975057997551E-2</v>
      </c>
      <c r="K8" s="12">
        <v>5.5980712480324914E-2</v>
      </c>
      <c r="L8" s="12">
        <v>0.17104880216483712</v>
      </c>
      <c r="M8" s="12">
        <v>0.38233055159868939</v>
      </c>
      <c r="N8" s="12">
        <v>0.32640398959993228</v>
      </c>
      <c r="O8" s="12">
        <v>5.867682122914589E-3</v>
      </c>
      <c r="P8" s="12">
        <v>4.7144370402049211E-3</v>
      </c>
      <c r="Q8" s="12">
        <v>0.86753933235140501</v>
      </c>
      <c r="R8" s="12">
        <v>1.490296070856342E-3</v>
      </c>
      <c r="S8" s="12">
        <v>5.037516627876646E-2</v>
      </c>
      <c r="T8" s="12">
        <v>5.4716831181912416E-2</v>
      </c>
      <c r="U8" s="12">
        <v>0.10120097361137098</v>
      </c>
      <c r="V8" s="12">
        <v>1.323559965925734E-2</v>
      </c>
      <c r="W8" s="12">
        <v>0.40871315159978344</v>
      </c>
      <c r="X8" s="12">
        <v>1.9625748165229408E-2</v>
      </c>
      <c r="Y8" s="12">
        <v>1.9714518916070112E-3</v>
      </c>
      <c r="Z8" s="12">
        <v>4.5493332143035733E-2</v>
      </c>
      <c r="AA8" s="12">
        <v>1.0991400331094026E-3</v>
      </c>
      <c r="AB8" s="6"/>
      <c r="AC8" s="6"/>
      <c r="AD8" s="6"/>
      <c r="AE8" s="6"/>
      <c r="AF8" s="6"/>
      <c r="AG8" s="6"/>
    </row>
    <row r="9" spans="1:33">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6"/>
      <c r="AC9" s="6"/>
      <c r="AD9" s="6"/>
      <c r="AE9" s="6"/>
      <c r="AF9" s="6"/>
      <c r="AG9" s="6"/>
    </row>
    <row r="10" spans="1:33">
      <c r="A10" s="11" t="s">
        <v>18</v>
      </c>
      <c r="B10" s="11" t="s">
        <v>5</v>
      </c>
      <c r="C10" s="12">
        <v>12.331822142075614</v>
      </c>
      <c r="D10" s="12">
        <v>2.5870392615337723</v>
      </c>
      <c r="E10" s="12">
        <v>1.0105352676430974</v>
      </c>
      <c r="F10" s="12">
        <v>0.28041732043053008</v>
      </c>
      <c r="G10" s="12">
        <v>0.15140333733883177</v>
      </c>
      <c r="H10" s="12">
        <v>3.556291441286628</v>
      </c>
      <c r="I10" s="12">
        <v>0.18855268774205414</v>
      </c>
      <c r="J10" s="12">
        <v>0.20361959880627123</v>
      </c>
      <c r="K10" s="12">
        <v>0.18076332180262819</v>
      </c>
      <c r="L10" s="12">
        <v>0.53871260755606987</v>
      </c>
      <c r="M10" s="12">
        <v>6.6651354756785422E-2</v>
      </c>
      <c r="N10" s="12">
        <v>0.12695291356910257</v>
      </c>
      <c r="O10" s="12">
        <v>100071.42886812208</v>
      </c>
      <c r="P10" s="12">
        <v>6.5324516275200334E-2</v>
      </c>
      <c r="Q10" s="12">
        <v>512747.23215075774</v>
      </c>
      <c r="R10" s="12">
        <v>3.1575454068814041E-2</v>
      </c>
      <c r="S10" s="12">
        <v>6429.3204347326246</v>
      </c>
      <c r="T10" s="12">
        <v>0.79534048795176449</v>
      </c>
      <c r="U10" s="12">
        <v>119921.63924113981</v>
      </c>
      <c r="V10" s="12">
        <v>2.5146322381760868E-2</v>
      </c>
      <c r="W10" s="12">
        <v>152049.07663511269</v>
      </c>
      <c r="X10" s="12">
        <v>160709.89598876706</v>
      </c>
      <c r="Y10" s="12">
        <v>9.885273140523454E-3</v>
      </c>
      <c r="Z10" s="12">
        <v>45697.087622244035</v>
      </c>
      <c r="AA10" s="12">
        <v>5.2510347730054729E-3</v>
      </c>
      <c r="AB10" s="6"/>
      <c r="AC10" s="6"/>
      <c r="AD10" s="6"/>
      <c r="AE10" s="6"/>
      <c r="AF10" s="6"/>
      <c r="AG10" s="6"/>
    </row>
    <row r="11" spans="1:33">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6"/>
      <c r="AC11" s="6"/>
      <c r="AD11" s="6"/>
      <c r="AE11" s="6"/>
      <c r="AF11" s="6"/>
      <c r="AG11" s="6"/>
    </row>
    <row r="12" spans="1:33">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6"/>
      <c r="AC12" s="6"/>
      <c r="AD12" s="6"/>
      <c r="AE12" s="6"/>
      <c r="AF12" s="6"/>
      <c r="AG12" s="6"/>
    </row>
    <row r="13" spans="1:33">
      <c r="A13" s="11" t="s">
        <v>18</v>
      </c>
      <c r="B13" s="11" t="s">
        <v>10</v>
      </c>
      <c r="C13" s="12">
        <v>4191403.0115157636</v>
      </c>
      <c r="D13" s="12">
        <v>1334207.7015031192</v>
      </c>
      <c r="E13" s="12">
        <v>10369691.085354738</v>
      </c>
      <c r="F13" s="12">
        <v>2591316.5248638536</v>
      </c>
      <c r="G13" s="12">
        <v>6059111.2663718872</v>
      </c>
      <c r="H13" s="12">
        <v>5469915.4139491953</v>
      </c>
      <c r="I13" s="12">
        <v>2837950.8492918559</v>
      </c>
      <c r="J13" s="12">
        <v>1271668.91041159</v>
      </c>
      <c r="K13" s="12">
        <v>1889862.8064280108</v>
      </c>
      <c r="L13" s="12">
        <v>2195881.7614586647</v>
      </c>
      <c r="M13" s="12">
        <v>3079035.9219624866</v>
      </c>
      <c r="N13" s="12">
        <v>100143.07251415336</v>
      </c>
      <c r="O13" s="12">
        <v>1267816.8781449674</v>
      </c>
      <c r="P13" s="12">
        <v>622715.15218114748</v>
      </c>
      <c r="Q13" s="12">
        <v>2425418.0305287223</v>
      </c>
      <c r="R13" s="12">
        <v>225007.24292737752</v>
      </c>
      <c r="S13" s="12">
        <v>31845.141516977179</v>
      </c>
      <c r="T13" s="12">
        <v>84474.66186466832</v>
      </c>
      <c r="U13" s="12">
        <v>121040.27614256598</v>
      </c>
      <c r="V13" s="12">
        <v>754405.10186876974</v>
      </c>
      <c r="W13" s="12">
        <v>266206.18789589801</v>
      </c>
      <c r="X13" s="12">
        <v>32303.628098313486</v>
      </c>
      <c r="Y13" s="12">
        <v>197809.73502231343</v>
      </c>
      <c r="Z13" s="12">
        <v>570897.03214516607</v>
      </c>
      <c r="AA13" s="12">
        <v>66389.330188578082</v>
      </c>
      <c r="AB13" s="6"/>
      <c r="AC13" s="6"/>
      <c r="AD13" s="6"/>
      <c r="AE13" s="6"/>
      <c r="AF13" s="6"/>
      <c r="AG13" s="6"/>
    </row>
    <row r="14" spans="1:33">
      <c r="A14" s="11" t="s">
        <v>18</v>
      </c>
      <c r="B14" s="11" t="s">
        <v>9</v>
      </c>
      <c r="C14" s="12">
        <v>31.551139378954076</v>
      </c>
      <c r="D14" s="12">
        <v>26.509368576783242</v>
      </c>
      <c r="E14" s="12">
        <v>628695.82008148392</v>
      </c>
      <c r="F14" s="12">
        <v>9.1358362575708494</v>
      </c>
      <c r="G14" s="12">
        <v>8.0603263481274041</v>
      </c>
      <c r="H14" s="12">
        <v>182024.61881574764</v>
      </c>
      <c r="I14" s="12">
        <v>548697.18059049326</v>
      </c>
      <c r="J14" s="12">
        <v>641706.61467652686</v>
      </c>
      <c r="K14" s="12">
        <v>463774.30908092693</v>
      </c>
      <c r="L14" s="12">
        <v>907852.20826850459</v>
      </c>
      <c r="M14" s="12">
        <v>675123.24162154342</v>
      </c>
      <c r="N14" s="12">
        <v>801603.79512104695</v>
      </c>
      <c r="O14" s="12">
        <v>0.16231770801531736</v>
      </c>
      <c r="P14" s="12">
        <v>281467.92203821935</v>
      </c>
      <c r="Q14" s="12">
        <v>1197375.1818773951</v>
      </c>
      <c r="R14" s="12">
        <v>600046.46706266096</v>
      </c>
      <c r="S14" s="12">
        <v>880898.48438659671</v>
      </c>
      <c r="T14" s="12">
        <v>550996.88167724863</v>
      </c>
      <c r="U14" s="12">
        <v>733880.3145203134</v>
      </c>
      <c r="V14" s="12">
        <v>873438.4767786155</v>
      </c>
      <c r="W14" s="12">
        <v>571289.75303921162</v>
      </c>
      <c r="X14" s="12">
        <v>1759.4028567061639</v>
      </c>
      <c r="Y14" s="12">
        <v>10815.472268404354</v>
      </c>
      <c r="Z14" s="12">
        <v>224869.43719147251</v>
      </c>
      <c r="AA14" s="12">
        <v>1135.1973620931174</v>
      </c>
      <c r="AB14" s="6"/>
      <c r="AC14" s="6"/>
      <c r="AD14" s="6"/>
      <c r="AE14" s="6"/>
      <c r="AF14" s="6"/>
      <c r="AG14" s="6"/>
    </row>
    <row r="15" spans="1:33">
      <c r="A15" s="11" t="s">
        <v>18</v>
      </c>
      <c r="B15" s="11" t="s">
        <v>102</v>
      </c>
      <c r="C15" s="12">
        <v>44.314321030660523</v>
      </c>
      <c r="D15" s="12">
        <v>28.082498528110868</v>
      </c>
      <c r="E15" s="12">
        <v>1092282.5004913108</v>
      </c>
      <c r="F15" s="12">
        <v>73876.635784902173</v>
      </c>
      <c r="G15" s="12">
        <v>352386.68184113869</v>
      </c>
      <c r="H15" s="12">
        <v>1120182.5366920659</v>
      </c>
      <c r="I15" s="12">
        <v>244051.57222742404</v>
      </c>
      <c r="J15" s="12">
        <v>590290.02308838104</v>
      </c>
      <c r="K15" s="12">
        <v>136886.77528747875</v>
      </c>
      <c r="L15" s="12">
        <v>1298014.2977169671</v>
      </c>
      <c r="M15" s="12">
        <v>169575.28009102037</v>
      </c>
      <c r="N15" s="12">
        <v>236784.86669043303</v>
      </c>
      <c r="O15" s="12">
        <v>767266.6927438319</v>
      </c>
      <c r="P15" s="12">
        <v>1.2276382100473178</v>
      </c>
      <c r="Q15" s="12">
        <v>395292.73724480165</v>
      </c>
      <c r="R15" s="12">
        <v>0.84593838956219858</v>
      </c>
      <c r="S15" s="12">
        <v>439333.04229128087</v>
      </c>
      <c r="T15" s="12">
        <v>86247.942508257867</v>
      </c>
      <c r="U15" s="12">
        <v>933804.73431475426</v>
      </c>
      <c r="V15" s="12">
        <v>306711.00226536923</v>
      </c>
      <c r="W15" s="12">
        <v>89676.940193907285</v>
      </c>
      <c r="X15" s="12">
        <v>149949.10705784941</v>
      </c>
      <c r="Y15" s="12">
        <v>0.43739880812988446</v>
      </c>
      <c r="Z15" s="12">
        <v>2440.6644743409483</v>
      </c>
      <c r="AA15" s="12">
        <v>1201.9280331078273</v>
      </c>
      <c r="AB15" s="6"/>
      <c r="AC15" s="6"/>
      <c r="AD15" s="6"/>
      <c r="AE15" s="6"/>
      <c r="AF15" s="6"/>
      <c r="AG15" s="6"/>
    </row>
    <row r="16" spans="1:33">
      <c r="A16" s="11" t="s">
        <v>18</v>
      </c>
      <c r="B16" s="11" t="s">
        <v>15</v>
      </c>
      <c r="C16" s="12">
        <v>0</v>
      </c>
      <c r="D16" s="12">
        <v>0</v>
      </c>
      <c r="E16" s="12">
        <v>944463.500394342</v>
      </c>
      <c r="F16" s="12">
        <v>38.480921193200622</v>
      </c>
      <c r="G16" s="12">
        <v>42043.836275926318</v>
      </c>
      <c r="H16" s="12">
        <v>74.454500206831312</v>
      </c>
      <c r="I16" s="12">
        <v>8.0613059853943199</v>
      </c>
      <c r="J16" s="12">
        <v>11.399929522207234</v>
      </c>
      <c r="K16" s="12">
        <v>54224.213226818545</v>
      </c>
      <c r="L16" s="12">
        <v>276286.38178352272</v>
      </c>
      <c r="M16" s="12">
        <v>1.2365033253539348</v>
      </c>
      <c r="N16" s="12">
        <v>0.96235392298387856</v>
      </c>
      <c r="O16" s="12">
        <v>94469.593887629089</v>
      </c>
      <c r="P16" s="12">
        <v>1.3650821367027897</v>
      </c>
      <c r="Q16" s="12">
        <v>859517.55517913029</v>
      </c>
      <c r="R16" s="12">
        <v>0.37753533203832379</v>
      </c>
      <c r="S16" s="12">
        <v>339005.43035580864</v>
      </c>
      <c r="T16" s="12">
        <v>0.75779686700447157</v>
      </c>
      <c r="U16" s="12">
        <v>7.9762617311212685</v>
      </c>
      <c r="V16" s="12">
        <v>0.55804002356435189</v>
      </c>
      <c r="W16" s="12">
        <v>0.56184539544074685</v>
      </c>
      <c r="X16" s="12">
        <v>29020.334995703724</v>
      </c>
      <c r="Y16" s="12">
        <v>0.12912027032827308</v>
      </c>
      <c r="Z16" s="12">
        <v>38559.694654767496</v>
      </c>
      <c r="AA16" s="12">
        <v>5.5499954921381218E-2</v>
      </c>
      <c r="AB16" s="6"/>
      <c r="AC16" s="6"/>
      <c r="AD16" s="6"/>
      <c r="AE16" s="6"/>
      <c r="AF16" s="6"/>
      <c r="AG16" s="6"/>
    </row>
    <row r="17" spans="1:33">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6"/>
      <c r="AC17" s="6"/>
      <c r="AD17" s="6"/>
      <c r="AE17" s="6"/>
      <c r="AF17" s="6"/>
      <c r="AG17" s="6"/>
    </row>
    <row r="18" spans="1:33">
      <c r="A18" s="35" t="s">
        <v>98</v>
      </c>
      <c r="B18" s="35"/>
      <c r="C18" s="29">
        <v>4191446.8944772845</v>
      </c>
      <c r="D18" s="29">
        <v>1334241.831634199</v>
      </c>
      <c r="E18" s="29">
        <v>10998388.889958749</v>
      </c>
      <c r="F18" s="29">
        <v>2591326.3278391846</v>
      </c>
      <c r="G18" s="29">
        <v>6059119.5139885489</v>
      </c>
      <c r="H18" s="29">
        <v>5651944.4799512457</v>
      </c>
      <c r="I18" s="29">
        <v>3386648.3665491701</v>
      </c>
      <c r="J18" s="29">
        <v>1913375.8222916909</v>
      </c>
      <c r="K18" s="29">
        <v>2353637.3522529723</v>
      </c>
      <c r="L18" s="29">
        <v>3103734.6794885788</v>
      </c>
      <c r="M18" s="29">
        <v>3754159.6125659365</v>
      </c>
      <c r="N18" s="29">
        <v>901747.32099210343</v>
      </c>
      <c r="O18" s="29">
        <v>1367888.4751984794</v>
      </c>
      <c r="P18" s="29">
        <v>904183.1442583201</v>
      </c>
      <c r="Q18" s="29">
        <v>4135541.3120962074</v>
      </c>
      <c r="R18" s="29">
        <v>825053.74305578857</v>
      </c>
      <c r="S18" s="29">
        <v>919172.99671347276</v>
      </c>
      <c r="T18" s="29">
        <v>635472.39359923603</v>
      </c>
      <c r="U18" s="29">
        <v>974842.33110499289</v>
      </c>
      <c r="V18" s="29">
        <v>1627843.6170293074</v>
      </c>
      <c r="W18" s="29">
        <v>989545.42628337396</v>
      </c>
      <c r="X18" s="29">
        <v>194772.94656953489</v>
      </c>
      <c r="Y18" s="29">
        <v>208625.21914744281</v>
      </c>
      <c r="Z18" s="29">
        <v>841463.60245221481</v>
      </c>
      <c r="AA18" s="29">
        <v>67524.533900846014</v>
      </c>
    </row>
    <row r="19" spans="1:33">
      <c r="A19" s="6"/>
      <c r="B19" s="6"/>
    </row>
    <row r="20" spans="1:33">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33">
      <c r="A21" s="11" t="s">
        <v>26</v>
      </c>
      <c r="B21" s="11" t="s">
        <v>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row>
    <row r="22" spans="1:33">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3">
      <c r="A23" s="11" t="s">
        <v>26</v>
      </c>
      <c r="B23" s="11" t="s">
        <v>8</v>
      </c>
      <c r="C23" s="12">
        <v>0</v>
      </c>
      <c r="D23" s="12">
        <v>1.29331328669487</v>
      </c>
      <c r="E23" s="12">
        <v>0.32032161137274201</v>
      </c>
      <c r="F23" s="12">
        <v>0</v>
      </c>
      <c r="G23" s="12">
        <v>0</v>
      </c>
      <c r="H23" s="12">
        <v>3.2334444162420302E-3</v>
      </c>
      <c r="I23" s="12">
        <v>6.0324736707518404E-3</v>
      </c>
      <c r="J23" s="12">
        <v>6.9387712919838796E-4</v>
      </c>
      <c r="K23" s="12">
        <v>1.4511596875647198E-3</v>
      </c>
      <c r="L23" s="12">
        <v>4.41231406760925E-2</v>
      </c>
      <c r="M23" s="12">
        <v>0.176257146546687</v>
      </c>
      <c r="N23" s="12">
        <v>7.5273352655129996E-4</v>
      </c>
      <c r="O23" s="12">
        <v>1.5143152592740999E-4</v>
      </c>
      <c r="P23" s="12">
        <v>3.4298507934230098E-4</v>
      </c>
      <c r="Q23" s="12">
        <v>0.24110107061387201</v>
      </c>
      <c r="R23" s="12">
        <v>1.5298377054266801E-4</v>
      </c>
      <c r="S23" s="12">
        <v>4.4785834568470003E-4</v>
      </c>
      <c r="T23" s="12">
        <v>1.3837260292879901E-3</v>
      </c>
      <c r="U23" s="12">
        <v>4.7750022437081902E-2</v>
      </c>
      <c r="V23" s="12">
        <v>3.2785943541384002E-3</v>
      </c>
      <c r="W23" s="12">
        <v>7.5951788895487996E-2</v>
      </c>
      <c r="X23" s="12">
        <v>7.5090778061939897E-5</v>
      </c>
      <c r="Y23" s="12">
        <v>5.8278391067095102E-5</v>
      </c>
      <c r="Z23" s="12">
        <v>2.21657309678456E-2</v>
      </c>
      <c r="AA23" s="12">
        <v>8.9527651553316507E-5</v>
      </c>
    </row>
    <row r="24" spans="1:33">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3">
      <c r="A25" s="11" t="s">
        <v>26</v>
      </c>
      <c r="B25" s="11" t="s">
        <v>5</v>
      </c>
      <c r="C25" s="12">
        <v>2.6744078581868598</v>
      </c>
      <c r="D25" s="12">
        <v>2.3938341057177919</v>
      </c>
      <c r="E25" s="12">
        <v>3.9989199456096997E-2</v>
      </c>
      <c r="F25" s="12">
        <v>8.7300729557139006E-3</v>
      </c>
      <c r="G25" s="12">
        <v>5.16494704269957E-3</v>
      </c>
      <c r="H25" s="12">
        <v>5.11299575714494E-3</v>
      </c>
      <c r="I25" s="12">
        <v>1.0055762868987291E-2</v>
      </c>
      <c r="J25" s="12">
        <v>9.2571704637524795E-3</v>
      </c>
      <c r="K25" s="12">
        <v>8.6923086469721505E-3</v>
      </c>
      <c r="L25" s="12">
        <v>5.1444294174086743E-3</v>
      </c>
      <c r="M25" s="12">
        <v>1.4899603540570979E-2</v>
      </c>
      <c r="N25" s="12">
        <v>1.4376541857036291E-2</v>
      </c>
      <c r="O25" s="12">
        <v>1.0730064750977439E-2</v>
      </c>
      <c r="P25" s="12">
        <v>1.676118543032349E-2</v>
      </c>
      <c r="Q25" s="12">
        <v>68672.267882736822</v>
      </c>
      <c r="R25" s="12">
        <v>8.5331267741740793E-3</v>
      </c>
      <c r="S25" s="12">
        <v>6.7138327533007598E-3</v>
      </c>
      <c r="T25" s="12">
        <v>9.0929453468389307E-3</v>
      </c>
      <c r="U25" s="12">
        <v>4.5927558425621448E-2</v>
      </c>
      <c r="V25" s="12">
        <v>4.9697079057980991E-3</v>
      </c>
      <c r="W25" s="12">
        <v>69892.488540234772</v>
      </c>
      <c r="X25" s="12">
        <v>381.59647953174249</v>
      </c>
      <c r="Y25" s="12">
        <v>2.2401587505028798E-3</v>
      </c>
      <c r="Z25" s="12">
        <v>1.8404528471414723E-2</v>
      </c>
      <c r="AA25" s="12">
        <v>7.4529845280603597E-4</v>
      </c>
    </row>
    <row r="26" spans="1:33">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33">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3">
      <c r="A28" s="11" t="s">
        <v>26</v>
      </c>
      <c r="B28" s="11" t="s">
        <v>10</v>
      </c>
      <c r="C28" s="12">
        <v>1901899.6359999513</v>
      </c>
      <c r="D28" s="12">
        <v>4.8901342979407181</v>
      </c>
      <c r="E28" s="12">
        <v>4196484.6254268577</v>
      </c>
      <c r="F28" s="12">
        <v>373419.64510511252</v>
      </c>
      <c r="G28" s="12">
        <v>4018908.9091139967</v>
      </c>
      <c r="H28" s="12">
        <v>1311881.0263675365</v>
      </c>
      <c r="I28" s="12">
        <v>270486.14320790133</v>
      </c>
      <c r="J28" s="12">
        <v>9.2063482949921749</v>
      </c>
      <c r="K28" s="12">
        <v>8.3643537589013963</v>
      </c>
      <c r="L28" s="12">
        <v>1203792.7925675132</v>
      </c>
      <c r="M28" s="12">
        <v>692435.37694917677</v>
      </c>
      <c r="N28" s="12">
        <v>97901.096198424028</v>
      </c>
      <c r="O28" s="12">
        <v>1156889.2199596567</v>
      </c>
      <c r="P28" s="12">
        <v>408887.06880108663</v>
      </c>
      <c r="Q28" s="12">
        <v>570258.21192398365</v>
      </c>
      <c r="R28" s="12">
        <v>9668.0806797058176</v>
      </c>
      <c r="S28" s="12">
        <v>0.56627150590768738</v>
      </c>
      <c r="T28" s="12">
        <v>27318.447961935497</v>
      </c>
      <c r="U28" s="12">
        <v>114898.86381302041</v>
      </c>
      <c r="V28" s="12">
        <v>138660.44900179817</v>
      </c>
      <c r="W28" s="12">
        <v>121789.32617632436</v>
      </c>
      <c r="X28" s="12">
        <v>0.22995971819561745</v>
      </c>
      <c r="Y28" s="12">
        <v>123966.0726004833</v>
      </c>
      <c r="Z28" s="12">
        <v>103617.77761664221</v>
      </c>
      <c r="AA28" s="12">
        <v>45284.471467968258</v>
      </c>
    </row>
    <row r="29" spans="1:33">
      <c r="A29" s="11" t="s">
        <v>26</v>
      </c>
      <c r="B29" s="11" t="s">
        <v>9</v>
      </c>
      <c r="C29" s="12">
        <v>5.0487547256949012</v>
      </c>
      <c r="D29" s="12">
        <v>20.342789932997004</v>
      </c>
      <c r="E29" s="12">
        <v>628682.42233607871</v>
      </c>
      <c r="F29" s="12">
        <v>0.34528520836710697</v>
      </c>
      <c r="G29" s="12">
        <v>7.2933040099654827</v>
      </c>
      <c r="H29" s="12">
        <v>182010.77221119439</v>
      </c>
      <c r="I29" s="12">
        <v>548692.25513729115</v>
      </c>
      <c r="J29" s="12">
        <v>641694.1445026265</v>
      </c>
      <c r="K29" s="12">
        <v>182578.13431524349</v>
      </c>
      <c r="L29" s="12">
        <v>220204.66866895542</v>
      </c>
      <c r="M29" s="12">
        <v>436495.0581532261</v>
      </c>
      <c r="N29" s="12">
        <v>26796.606008796596</v>
      </c>
      <c r="O29" s="12">
        <v>0.10181730280781093</v>
      </c>
      <c r="P29" s="12">
        <v>240561.10086845723</v>
      </c>
      <c r="Q29" s="12">
        <v>352473.12178323622</v>
      </c>
      <c r="R29" s="12">
        <v>268072.50010039791</v>
      </c>
      <c r="S29" s="12">
        <v>142691.11329032911</v>
      </c>
      <c r="T29" s="12">
        <v>53178.740285943015</v>
      </c>
      <c r="U29" s="12">
        <v>128556.07719926117</v>
      </c>
      <c r="V29" s="12">
        <v>299990.09438230033</v>
      </c>
      <c r="W29" s="12">
        <v>68808.838742984502</v>
      </c>
      <c r="X29" s="12">
        <v>3.9632812301361262E-3</v>
      </c>
      <c r="Y29" s="12">
        <v>8.4658348297353178E-2</v>
      </c>
      <c r="Z29" s="12">
        <v>61066.615694616732</v>
      </c>
      <c r="AA29" s="12">
        <v>118.05756610356141</v>
      </c>
    </row>
    <row r="30" spans="1:33">
      <c r="A30" s="11" t="s">
        <v>26</v>
      </c>
      <c r="B30" s="11" t="s">
        <v>102</v>
      </c>
      <c r="C30" s="12">
        <v>20.240056028387635</v>
      </c>
      <c r="D30" s="12">
        <v>22.572008663233344</v>
      </c>
      <c r="E30" s="12">
        <v>1092274.1854378751</v>
      </c>
      <c r="F30" s="12">
        <v>1.4994189365738106</v>
      </c>
      <c r="G30" s="12">
        <v>352381.81264171773</v>
      </c>
      <c r="H30" s="12">
        <v>422967.31650711596</v>
      </c>
      <c r="I30" s="12">
        <v>67733.909452493041</v>
      </c>
      <c r="J30" s="12">
        <v>3.1990278954397895</v>
      </c>
      <c r="K30" s="12">
        <v>5.5467914688597713</v>
      </c>
      <c r="L30" s="12">
        <v>571367.95751213771</v>
      </c>
      <c r="M30" s="12">
        <v>0.6956180445251946</v>
      </c>
      <c r="N30" s="12">
        <v>0.13434495386858378</v>
      </c>
      <c r="O30" s="12">
        <v>274408.95013894903</v>
      </c>
      <c r="P30" s="12">
        <v>0.51427347517685407</v>
      </c>
      <c r="Q30" s="12">
        <v>96125.425917460758</v>
      </c>
      <c r="R30" s="12">
        <v>0.31738305702229896</v>
      </c>
      <c r="S30" s="12">
        <v>172903.27714065174</v>
      </c>
      <c r="T30" s="12">
        <v>0.35449200433623979</v>
      </c>
      <c r="U30" s="12">
        <v>267268.16685551812</v>
      </c>
      <c r="V30" s="12">
        <v>0.32252072579591562</v>
      </c>
      <c r="W30" s="12">
        <v>1.5523443652754791</v>
      </c>
      <c r="X30" s="12">
        <v>43370.007589931563</v>
      </c>
      <c r="Y30" s="12">
        <v>0.28907471814872748</v>
      </c>
      <c r="Z30" s="12">
        <v>0.55701088081048367</v>
      </c>
      <c r="AA30" s="12">
        <v>4.7316624882100568E-2</v>
      </c>
    </row>
    <row r="31" spans="1:33">
      <c r="A31" s="11" t="s">
        <v>26</v>
      </c>
      <c r="B31" s="11" t="s">
        <v>15</v>
      </c>
      <c r="C31" s="12">
        <v>0</v>
      </c>
      <c r="D31" s="12">
        <v>0</v>
      </c>
      <c r="E31" s="12">
        <v>944404.1647686467</v>
      </c>
      <c r="F31" s="12">
        <v>0.54519523934471148</v>
      </c>
      <c r="G31" s="12">
        <v>42039.470510867177</v>
      </c>
      <c r="H31" s="12">
        <v>1.2995546292997779</v>
      </c>
      <c r="I31" s="12">
        <v>0.33202691372750792</v>
      </c>
      <c r="J31" s="12">
        <v>0.58457911349527569</v>
      </c>
      <c r="K31" s="12">
        <v>0.115970694113897</v>
      </c>
      <c r="L31" s="12">
        <v>0.4099146644205176</v>
      </c>
      <c r="M31" s="12">
        <v>0.32309504050061405</v>
      </c>
      <c r="N31" s="12">
        <v>0.19847932972973509</v>
      </c>
      <c r="O31" s="12">
        <v>1.1111048896639462</v>
      </c>
      <c r="P31" s="12">
        <v>0.46015062721140648</v>
      </c>
      <c r="Q31" s="12">
        <v>17.822503555200786</v>
      </c>
      <c r="R31" s="12">
        <v>7.0432187184434725E-2</v>
      </c>
      <c r="S31" s="12">
        <v>0.10370651619490684</v>
      </c>
      <c r="T31" s="12">
        <v>0.11112766370489681</v>
      </c>
      <c r="U31" s="12">
        <v>0.93764897082254739</v>
      </c>
      <c r="V31" s="12">
        <v>0.11737913816962897</v>
      </c>
      <c r="W31" s="12">
        <v>9.0806355197359773E-2</v>
      </c>
      <c r="X31" s="12">
        <v>3.6027347448071247</v>
      </c>
      <c r="Y31" s="12">
        <v>2.5177324672417348E-2</v>
      </c>
      <c r="Z31" s="12">
        <v>8.1438374220820411E-2</v>
      </c>
      <c r="AA31" s="12">
        <v>5.6964875404362505E-3</v>
      </c>
    </row>
    <row r="32" spans="1:33">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1901907.3591625351</v>
      </c>
      <c r="D33" s="29">
        <v>28.920071623350385</v>
      </c>
      <c r="E33" s="29">
        <v>4825167.4080737475</v>
      </c>
      <c r="F33" s="29">
        <v>373419.99912039383</v>
      </c>
      <c r="G33" s="29">
        <v>4018916.2075829534</v>
      </c>
      <c r="H33" s="29">
        <v>1493891.8069251711</v>
      </c>
      <c r="I33" s="29">
        <v>819178.41443342902</v>
      </c>
      <c r="J33" s="29">
        <v>641703.36080196907</v>
      </c>
      <c r="K33" s="29">
        <v>182586.50881247071</v>
      </c>
      <c r="L33" s="29">
        <v>1423997.5105040385</v>
      </c>
      <c r="M33" s="29">
        <v>1128930.626259153</v>
      </c>
      <c r="N33" s="29">
        <v>124697.71733649602</v>
      </c>
      <c r="O33" s="29">
        <v>1156889.3326584559</v>
      </c>
      <c r="P33" s="29">
        <v>649448.18677371438</v>
      </c>
      <c r="Q33" s="29">
        <v>991403.84269102733</v>
      </c>
      <c r="R33" s="29">
        <v>277740.5894662143</v>
      </c>
      <c r="S33" s="29">
        <v>142691.68672352613</v>
      </c>
      <c r="T33" s="29">
        <v>80497.198724549889</v>
      </c>
      <c r="U33" s="29">
        <v>243455.03468986246</v>
      </c>
      <c r="V33" s="29">
        <v>438650.55163240078</v>
      </c>
      <c r="W33" s="29">
        <v>260490.72941133252</v>
      </c>
      <c r="X33" s="29">
        <v>381.83047762194633</v>
      </c>
      <c r="Y33" s="29">
        <v>123966.15955726874</v>
      </c>
      <c r="Z33" s="29">
        <v>164684.43388151837</v>
      </c>
      <c r="AA33" s="29">
        <v>45402.529868897924</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1.00862712531288</v>
      </c>
      <c r="E38" s="12">
        <v>0.36780092226942296</v>
      </c>
      <c r="F38" s="12">
        <v>8.2329350095134406E-3</v>
      </c>
      <c r="G38" s="12">
        <v>1.12855666151195E-3</v>
      </c>
      <c r="H38" s="12">
        <v>0.69748281600510409</v>
      </c>
      <c r="I38" s="12">
        <v>3.7416683895390401E-4</v>
      </c>
      <c r="J38" s="12">
        <v>4.9223313233667701E-4</v>
      </c>
      <c r="K38" s="12">
        <v>1.13918383413242E-3</v>
      </c>
      <c r="L38" s="12">
        <v>1.5516880247289299E-3</v>
      </c>
      <c r="M38" s="12">
        <v>0.16455160575972</v>
      </c>
      <c r="N38" s="12">
        <v>4.3282546396228597E-2</v>
      </c>
      <c r="O38" s="12">
        <v>8.5695530879729997E-4</v>
      </c>
      <c r="P38" s="12">
        <v>2.7727890733379099E-3</v>
      </c>
      <c r="Q38" s="12">
        <v>0.20018262502615</v>
      </c>
      <c r="R38" s="12">
        <v>1.4133378621044099E-4</v>
      </c>
      <c r="S38" s="12">
        <v>3.9404756978119404E-2</v>
      </c>
      <c r="T38" s="12">
        <v>1.38232004126072E-4</v>
      </c>
      <c r="U38" s="12">
        <v>1.7654459351881498E-4</v>
      </c>
      <c r="V38" s="12">
        <v>1.8295630697250001E-3</v>
      </c>
      <c r="W38" s="12">
        <v>4.1030406379318398E-3</v>
      </c>
      <c r="X38" s="12">
        <v>4.58404370817224E-5</v>
      </c>
      <c r="Y38" s="12">
        <v>1.1139381339554099E-4</v>
      </c>
      <c r="Z38" s="12">
        <v>2.0139959077418803E-2</v>
      </c>
      <c r="AA38" s="12">
        <v>1.37160424893749E-5</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1.7390579227918441</v>
      </c>
      <c r="D40" s="12">
        <v>8.0140976449446497E-2</v>
      </c>
      <c r="E40" s="12">
        <v>0.83941517923849296</v>
      </c>
      <c r="F40" s="12">
        <v>1.3753692249090279E-2</v>
      </c>
      <c r="G40" s="12">
        <v>1.210840732291368E-2</v>
      </c>
      <c r="H40" s="12">
        <v>3.38595611956009</v>
      </c>
      <c r="I40" s="12">
        <v>8.3615058928970289E-3</v>
      </c>
      <c r="J40" s="12">
        <v>8.719637529432521E-3</v>
      </c>
      <c r="K40" s="12">
        <v>6.9779181527626901E-3</v>
      </c>
      <c r="L40" s="12">
        <v>7.9998234608433406E-3</v>
      </c>
      <c r="M40" s="12">
        <v>1.031539110307679E-2</v>
      </c>
      <c r="N40" s="12">
        <v>1.3350002336371411E-2</v>
      </c>
      <c r="O40" s="12">
        <v>6.0289320701212793E-3</v>
      </c>
      <c r="P40" s="12">
        <v>2.0939739847188697E-2</v>
      </c>
      <c r="Q40" s="12">
        <v>383978.70298914303</v>
      </c>
      <c r="R40" s="12">
        <v>4.36992362080114E-3</v>
      </c>
      <c r="S40" s="12">
        <v>6429.2621768486679</v>
      </c>
      <c r="T40" s="12">
        <v>3.4835546877771198E-3</v>
      </c>
      <c r="U40" s="12">
        <v>3.4582565781433997E-3</v>
      </c>
      <c r="V40" s="12">
        <v>4.6632566031405498E-3</v>
      </c>
      <c r="W40" s="12">
        <v>0.46907801970991359</v>
      </c>
      <c r="X40" s="12">
        <v>2.1652864051381199E-3</v>
      </c>
      <c r="Y40" s="12">
        <v>3.0359319507500602E-3</v>
      </c>
      <c r="Z40" s="12">
        <v>45697.06409348896</v>
      </c>
      <c r="AA40" s="12">
        <v>3.1323563099818299E-4</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1074821.3404518715</v>
      </c>
      <c r="D43" s="12">
        <v>6175.9535634085141</v>
      </c>
      <c r="E43" s="12">
        <v>4539541.6415431313</v>
      </c>
      <c r="F43" s="12">
        <v>720461.28494307399</v>
      </c>
      <c r="G43" s="12">
        <v>340526.33922971389</v>
      </c>
      <c r="H43" s="12">
        <v>2205194.9645940056</v>
      </c>
      <c r="I43" s="12">
        <v>1426657.1414232063</v>
      </c>
      <c r="J43" s="12">
        <v>857651.05922455247</v>
      </c>
      <c r="K43" s="12">
        <v>28.754720584428831</v>
      </c>
      <c r="L43" s="12">
        <v>992071.77413154161</v>
      </c>
      <c r="M43" s="12">
        <v>661011.48198823724</v>
      </c>
      <c r="N43" s="12">
        <v>2241.351722235102</v>
      </c>
      <c r="O43" s="12">
        <v>33173.656107922223</v>
      </c>
      <c r="P43" s="12">
        <v>186389.17331161705</v>
      </c>
      <c r="Q43" s="12">
        <v>1305315.7041044761</v>
      </c>
      <c r="R43" s="12">
        <v>759.60738497253135</v>
      </c>
      <c r="S43" s="12">
        <v>5335.8705140618276</v>
      </c>
      <c r="T43" s="12">
        <v>29907.798935785671</v>
      </c>
      <c r="U43" s="12">
        <v>6141.2787758149216</v>
      </c>
      <c r="V43" s="12">
        <v>296165.28310671449</v>
      </c>
      <c r="W43" s="12">
        <v>82376.6462868612</v>
      </c>
      <c r="X43" s="12">
        <v>1.4886467666665588E-2</v>
      </c>
      <c r="Y43" s="12">
        <v>19541.698223981839</v>
      </c>
      <c r="Z43" s="12">
        <v>254257.40580054914</v>
      </c>
      <c r="AA43" s="12">
        <v>9.8168269885467521E-2</v>
      </c>
    </row>
    <row r="44" spans="1:27">
      <c r="A44" s="11" t="s">
        <v>27</v>
      </c>
      <c r="B44" s="11" t="s">
        <v>9</v>
      </c>
      <c r="C44" s="12">
        <v>6.8853099711082235</v>
      </c>
      <c r="D44" s="12">
        <v>2.6535969055833362</v>
      </c>
      <c r="E44" s="12">
        <v>5.2253246070473613</v>
      </c>
      <c r="F44" s="12">
        <v>0.24291069772690013</v>
      </c>
      <c r="G44" s="12">
        <v>0.11695380184890193</v>
      </c>
      <c r="H44" s="12">
        <v>12.587386191141581</v>
      </c>
      <c r="I44" s="12">
        <v>4.366619820387541</v>
      </c>
      <c r="J44" s="12">
        <v>4.5329662250293632</v>
      </c>
      <c r="K44" s="12">
        <v>281190.18230625417</v>
      </c>
      <c r="L44" s="12">
        <v>170731.34446266579</v>
      </c>
      <c r="M44" s="12">
        <v>238628.07102553576</v>
      </c>
      <c r="N44" s="12">
        <v>352229.10373150546</v>
      </c>
      <c r="O44" s="12">
        <v>1.4164196679253017E-2</v>
      </c>
      <c r="P44" s="12">
        <v>0.36521593330656105</v>
      </c>
      <c r="Q44" s="12">
        <v>392131.73255540413</v>
      </c>
      <c r="R44" s="12">
        <v>317398.2936707976</v>
      </c>
      <c r="S44" s="12">
        <v>500273.34519812261</v>
      </c>
      <c r="T44" s="12">
        <v>354827.43010550941</v>
      </c>
      <c r="U44" s="12">
        <v>253293.59626026201</v>
      </c>
      <c r="V44" s="12">
        <v>570695.28383296425</v>
      </c>
      <c r="W44" s="12">
        <v>110224.00508316554</v>
      </c>
      <c r="X44" s="12">
        <v>3.0293483210437114E-3</v>
      </c>
      <c r="Y44" s="12">
        <v>322.58929053026014</v>
      </c>
      <c r="Z44" s="12">
        <v>118107.62423551388</v>
      </c>
      <c r="AA44" s="12">
        <v>1017.1242484381552</v>
      </c>
    </row>
    <row r="45" spans="1:27">
      <c r="A45" s="11" t="s">
        <v>27</v>
      </c>
      <c r="B45" s="11" t="s">
        <v>102</v>
      </c>
      <c r="C45" s="12">
        <v>5.1251071553570897</v>
      </c>
      <c r="D45" s="12">
        <v>1.3439834527187899</v>
      </c>
      <c r="E45" s="12">
        <v>5.5308814750576198</v>
      </c>
      <c r="F45" s="12">
        <v>4.7676288790485595</v>
      </c>
      <c r="G45" s="12">
        <v>0.59617611836723194</v>
      </c>
      <c r="H45" s="12">
        <v>697215.19085537409</v>
      </c>
      <c r="I45" s="12">
        <v>9.2796983945340999E-2</v>
      </c>
      <c r="J45" s="12">
        <v>458402.37799105595</v>
      </c>
      <c r="K45" s="12">
        <v>133400.75913112747</v>
      </c>
      <c r="L45" s="12">
        <v>245582.08707925121</v>
      </c>
      <c r="M45" s="12">
        <v>169574.25756060719</v>
      </c>
      <c r="N45" s="12">
        <v>236784.57271090447</v>
      </c>
      <c r="O45" s="12">
        <v>80508.46485246683</v>
      </c>
      <c r="P45" s="12">
        <v>0.15325200902770358</v>
      </c>
      <c r="Q45" s="12">
        <v>0.30290141184291403</v>
      </c>
      <c r="R45" s="12">
        <v>0.1663196144751079</v>
      </c>
      <c r="S45" s="12">
        <v>200362.81423698954</v>
      </c>
      <c r="T45" s="12">
        <v>7.8699147879387796E-2</v>
      </c>
      <c r="U45" s="12">
        <v>451284.09431985352</v>
      </c>
      <c r="V45" s="12">
        <v>306710.46194108611</v>
      </c>
      <c r="W45" s="12">
        <v>34103.609111962214</v>
      </c>
      <c r="X45" s="12">
        <v>1.6819900891767041E-2</v>
      </c>
      <c r="Y45" s="12">
        <v>1.8092106943767831E-2</v>
      </c>
      <c r="Z45" s="12">
        <v>3.3320623601498192E-2</v>
      </c>
      <c r="AA45" s="12">
        <v>5.4667393365032003E-3</v>
      </c>
    </row>
    <row r="46" spans="1:27">
      <c r="A46" s="11" t="s">
        <v>27</v>
      </c>
      <c r="B46" s="11" t="s">
        <v>15</v>
      </c>
      <c r="C46" s="12">
        <v>0</v>
      </c>
      <c r="D46" s="12">
        <v>0</v>
      </c>
      <c r="E46" s="12">
        <v>21.608108293447401</v>
      </c>
      <c r="F46" s="12">
        <v>6.6012029524086593</v>
      </c>
      <c r="G46" s="12">
        <v>0.18202278544585618</v>
      </c>
      <c r="H46" s="12">
        <v>70.957320022541595</v>
      </c>
      <c r="I46" s="12">
        <v>6.6043463590581095E-2</v>
      </c>
      <c r="J46" s="12">
        <v>5.0005449426038198E-2</v>
      </c>
      <c r="K46" s="12">
        <v>2.3002322548046402E-2</v>
      </c>
      <c r="L46" s="12">
        <v>5.6002754261760997E-2</v>
      </c>
      <c r="M46" s="12">
        <v>0.1044039949331617</v>
      </c>
      <c r="N46" s="12">
        <v>0.17017999215035248</v>
      </c>
      <c r="O46" s="12">
        <v>42.374992460770585</v>
      </c>
      <c r="P46" s="12">
        <v>0.13575420068776201</v>
      </c>
      <c r="Q46" s="12">
        <v>786522.56726765656</v>
      </c>
      <c r="R46" s="12">
        <v>6.2672894039129998E-2</v>
      </c>
      <c r="S46" s="12">
        <v>339004.92422681837</v>
      </c>
      <c r="T46" s="12">
        <v>3.4080219399637297E-2</v>
      </c>
      <c r="U46" s="12">
        <v>5.7545070327960503E-2</v>
      </c>
      <c r="V46" s="12">
        <v>0.14123551406216489</v>
      </c>
      <c r="W46" s="12">
        <v>3.00866903632711E-2</v>
      </c>
      <c r="X46" s="12">
        <v>1.245600835935828E-2</v>
      </c>
      <c r="Y46" s="12">
        <v>9.1558913703524807E-3</v>
      </c>
      <c r="Z46" s="12">
        <v>38559.552532982663</v>
      </c>
      <c r="AA46" s="12">
        <v>1.532048926673514E-3</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1074829.9648197654</v>
      </c>
      <c r="D48" s="29">
        <v>6179.6959284158593</v>
      </c>
      <c r="E48" s="29">
        <v>4539548.0740838405</v>
      </c>
      <c r="F48" s="29">
        <v>720461.54984039895</v>
      </c>
      <c r="G48" s="29">
        <v>340526.46942047973</v>
      </c>
      <c r="H48" s="29">
        <v>2205211.6354191327</v>
      </c>
      <c r="I48" s="29">
        <v>1426661.5167786996</v>
      </c>
      <c r="J48" s="29">
        <v>857655.60140264814</v>
      </c>
      <c r="K48" s="29">
        <v>281218.94514394057</v>
      </c>
      <c r="L48" s="29">
        <v>1162803.1281457189</v>
      </c>
      <c r="M48" s="29">
        <v>899639.72788076987</v>
      </c>
      <c r="N48" s="29">
        <v>354470.51208628929</v>
      </c>
      <c r="O48" s="29">
        <v>33173.677158006278</v>
      </c>
      <c r="P48" s="29">
        <v>186389.56224007928</v>
      </c>
      <c r="Q48" s="29">
        <v>2081426.3398316482</v>
      </c>
      <c r="R48" s="29">
        <v>318157.90556702757</v>
      </c>
      <c r="S48" s="29">
        <v>512038.51729379006</v>
      </c>
      <c r="T48" s="29">
        <v>384735.23266308178</v>
      </c>
      <c r="U48" s="29">
        <v>259434.8786708781</v>
      </c>
      <c r="V48" s="29">
        <v>866860.57343249838</v>
      </c>
      <c r="W48" s="29">
        <v>192601.12455108709</v>
      </c>
      <c r="X48" s="29">
        <v>2.0126942829929141E-2</v>
      </c>
      <c r="Y48" s="29">
        <v>19864.290661837866</v>
      </c>
      <c r="Z48" s="29">
        <v>418062.11426951108</v>
      </c>
      <c r="AA48" s="29">
        <v>1017.2227436597142</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0</v>
      </c>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row>
    <row r="53" spans="1:27">
      <c r="A53" s="11" t="s">
        <v>28</v>
      </c>
      <c r="B53" s="11" t="s">
        <v>8</v>
      </c>
      <c r="C53" s="12">
        <v>0</v>
      </c>
      <c r="D53" s="12">
        <v>1.0919256368077999</v>
      </c>
      <c r="E53" s="12">
        <v>0.15693068253445</v>
      </c>
      <c r="F53" s="12">
        <v>0.34816983285960401</v>
      </c>
      <c r="G53" s="12">
        <v>1.81597878810194E-3</v>
      </c>
      <c r="H53" s="12">
        <v>7.5152954752575996E-2</v>
      </c>
      <c r="I53" s="12">
        <v>9.6659736902975996E-2</v>
      </c>
      <c r="J53" s="12">
        <v>5.0875114673858504E-4</v>
      </c>
      <c r="K53" s="12">
        <v>1.7891330446639399E-4</v>
      </c>
      <c r="L53" s="12">
        <v>7.7314362723429999E-4</v>
      </c>
      <c r="M53" s="12">
        <v>1.12952898004485E-3</v>
      </c>
      <c r="N53" s="12">
        <v>0.13620323051927299</v>
      </c>
      <c r="O53" s="12">
        <v>7.8549826496849997E-4</v>
      </c>
      <c r="P53" s="12">
        <v>2.6400522969380005E-4</v>
      </c>
      <c r="Q53" s="12">
        <v>0.226112404872608</v>
      </c>
      <c r="R53" s="12">
        <v>2.5084278333031601E-4</v>
      </c>
      <c r="S53" s="12">
        <v>8.0414891134005604E-3</v>
      </c>
      <c r="T53" s="12">
        <v>5.2530682083178001E-2</v>
      </c>
      <c r="U53" s="12">
        <v>4.7944148153663796E-2</v>
      </c>
      <c r="V53" s="12">
        <v>5.6830883132345704E-3</v>
      </c>
      <c r="W53" s="12">
        <v>0.26396470136628897</v>
      </c>
      <c r="X53" s="12">
        <v>2.0119768726101E-3</v>
      </c>
      <c r="Y53" s="12">
        <v>1.6100046624812801E-3</v>
      </c>
      <c r="Z53" s="12">
        <v>2.5897757498000301E-3</v>
      </c>
      <c r="AA53" s="12">
        <v>8.7723810363618006E-4</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4.2271007473726501</v>
      </c>
      <c r="D55" s="12">
        <v>1.7270575757448347E-2</v>
      </c>
      <c r="E55" s="12">
        <v>2.7831476795855601E-2</v>
      </c>
      <c r="F55" s="12">
        <v>0.14829626662415338</v>
      </c>
      <c r="G55" s="12">
        <v>7.1986569778265197E-3</v>
      </c>
      <c r="H55" s="12">
        <v>1.6342784465346403E-2</v>
      </c>
      <c r="I55" s="12">
        <v>1.00205814886029E-2</v>
      </c>
      <c r="J55" s="12">
        <v>7.9024773349121204E-3</v>
      </c>
      <c r="K55" s="12">
        <v>5.8676981405887604E-3</v>
      </c>
      <c r="L55" s="12">
        <v>8.146267725626849E-3</v>
      </c>
      <c r="M55" s="12">
        <v>9.3564787753497494E-3</v>
      </c>
      <c r="N55" s="12">
        <v>1.7846459478052999E-2</v>
      </c>
      <c r="O55" s="12">
        <v>100067.67780577177</v>
      </c>
      <c r="P55" s="12">
        <v>8.8793274857739482E-3</v>
      </c>
      <c r="Q55" s="12">
        <v>60093.446255527488</v>
      </c>
      <c r="R55" s="12">
        <v>4.98455502260476E-3</v>
      </c>
      <c r="S55" s="12">
        <v>3.0898323393476999E-2</v>
      </c>
      <c r="T55" s="12">
        <v>0.76331806052355755</v>
      </c>
      <c r="U55" s="12">
        <v>119921.22531516221</v>
      </c>
      <c r="V55" s="12">
        <v>4.6816743423595993E-3</v>
      </c>
      <c r="W55" s="12">
        <v>50978.457159697886</v>
      </c>
      <c r="X55" s="12">
        <v>146506.90724129757</v>
      </c>
      <c r="Y55" s="12">
        <v>1.3219276779662299E-3</v>
      </c>
      <c r="Z55" s="12">
        <v>2.4076763515271404E-3</v>
      </c>
      <c r="AA55" s="12">
        <v>2.9619412668547901E-3</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48.567488401958826</v>
      </c>
      <c r="D58" s="12">
        <v>940844.18160313088</v>
      </c>
      <c r="E58" s="12">
        <v>1282188.6808777326</v>
      </c>
      <c r="F58" s="12">
        <v>860357.67752560705</v>
      </c>
      <c r="G58" s="12">
        <v>1312666.2478112909</v>
      </c>
      <c r="H58" s="12">
        <v>464220.53411664127</v>
      </c>
      <c r="I58" s="12">
        <v>473342.34671819961</v>
      </c>
      <c r="J58" s="12">
        <v>374503.22794735042</v>
      </c>
      <c r="K58" s="12">
        <v>566481.83132662147</v>
      </c>
      <c r="L58" s="12">
        <v>0.17776388140983579</v>
      </c>
      <c r="M58" s="12">
        <v>1516254.2402270441</v>
      </c>
      <c r="N58" s="12">
        <v>0.27642623217039564</v>
      </c>
      <c r="O58" s="12">
        <v>3.3801593274015773E-2</v>
      </c>
      <c r="P58" s="12">
        <v>0.24936535376926086</v>
      </c>
      <c r="Q58" s="12">
        <v>300709.52694667527</v>
      </c>
      <c r="R58" s="12">
        <v>112.88937717138241</v>
      </c>
      <c r="S58" s="12">
        <v>26451.889272900968</v>
      </c>
      <c r="T58" s="12">
        <v>14987.469374507149</v>
      </c>
      <c r="U58" s="12">
        <v>5.0573813899926254E-2</v>
      </c>
      <c r="V58" s="12">
        <v>63337.027991684008</v>
      </c>
      <c r="W58" s="12">
        <v>17527.313800265805</v>
      </c>
      <c r="X58" s="12">
        <v>0.10409990835581746</v>
      </c>
      <c r="Y58" s="12">
        <v>54301.082538690833</v>
      </c>
      <c r="Z58" s="12">
        <v>104383.72103380425</v>
      </c>
      <c r="AA58" s="12">
        <v>1924.644944314037</v>
      </c>
    </row>
    <row r="59" spans="1:27">
      <c r="A59" s="11" t="s">
        <v>28</v>
      </c>
      <c r="B59" s="11" t="s">
        <v>9</v>
      </c>
      <c r="C59" s="12">
        <v>6.2885353759092375</v>
      </c>
      <c r="D59" s="12">
        <v>1.958587658180275</v>
      </c>
      <c r="E59" s="12">
        <v>2.6657115013249619</v>
      </c>
      <c r="F59" s="12">
        <v>7.962014616561965</v>
      </c>
      <c r="G59" s="12">
        <v>2.7231335270440939E-2</v>
      </c>
      <c r="H59" s="12">
        <v>5.6799336093373343E-2</v>
      </c>
      <c r="I59" s="12">
        <v>8.0176606000807726E-2</v>
      </c>
      <c r="J59" s="12">
        <v>1.4331476467651612</v>
      </c>
      <c r="K59" s="12">
        <v>5.8187217100591289</v>
      </c>
      <c r="L59" s="12">
        <v>374797.34795416234</v>
      </c>
      <c r="M59" s="12">
        <v>6.7776548640040582E-2</v>
      </c>
      <c r="N59" s="12">
        <v>200357.73169174374</v>
      </c>
      <c r="O59" s="12">
        <v>2.882149755741123E-2</v>
      </c>
      <c r="P59" s="12">
        <v>40906.082481811573</v>
      </c>
      <c r="Q59" s="12">
        <v>224070.69564904438</v>
      </c>
      <c r="R59" s="12">
        <v>14575.179050644107</v>
      </c>
      <c r="S59" s="12">
        <v>125051.08557193576</v>
      </c>
      <c r="T59" s="12">
        <v>3793.0897371330379</v>
      </c>
      <c r="U59" s="12">
        <v>203606.57925587497</v>
      </c>
      <c r="V59" s="12">
        <v>2752.9526948212574</v>
      </c>
      <c r="W59" s="12">
        <v>248063.46860587085</v>
      </c>
      <c r="X59" s="12">
        <v>2.5085738944096686E-2</v>
      </c>
      <c r="Y59" s="12">
        <v>10492.791761668124</v>
      </c>
      <c r="Z59" s="12">
        <v>19947.723085369162</v>
      </c>
      <c r="AA59" s="12">
        <v>1.0788952214017621E-2</v>
      </c>
    </row>
    <row r="60" spans="1:27">
      <c r="A60" s="11" t="s">
        <v>28</v>
      </c>
      <c r="B60" s="11" t="s">
        <v>102</v>
      </c>
      <c r="C60" s="12">
        <v>8.0153200187906002</v>
      </c>
      <c r="D60" s="12">
        <v>3.00403683203765</v>
      </c>
      <c r="E60" s="12">
        <v>0.123814018150464</v>
      </c>
      <c r="F60" s="12">
        <v>73867.258665591566</v>
      </c>
      <c r="G60" s="12">
        <v>0.15666754048968901</v>
      </c>
      <c r="H60" s="12">
        <v>8.5137804221636811E-3</v>
      </c>
      <c r="I60" s="12">
        <v>176315.01708427252</v>
      </c>
      <c r="J60" s="12">
        <v>131870.6221189395</v>
      </c>
      <c r="K60" s="12">
        <v>0.16208039306039213</v>
      </c>
      <c r="L60" s="12">
        <v>94734.433629419596</v>
      </c>
      <c r="M60" s="12">
        <v>0.11676584814247161</v>
      </c>
      <c r="N60" s="12">
        <v>5.0979865559225901E-2</v>
      </c>
      <c r="O60" s="12">
        <v>257994.41128934929</v>
      </c>
      <c r="P60" s="12">
        <v>0.18209002768258437</v>
      </c>
      <c r="Q60" s="12">
        <v>129621.03581714444</v>
      </c>
      <c r="R60" s="12">
        <v>0.1407326226555515</v>
      </c>
      <c r="S60" s="12">
        <v>64048.059746738691</v>
      </c>
      <c r="T60" s="12">
        <v>1582.4382522987719</v>
      </c>
      <c r="U60" s="12">
        <v>84802.082422464679</v>
      </c>
      <c r="V60" s="12">
        <v>9.1942258486732792E-2</v>
      </c>
      <c r="W60" s="12">
        <v>24750.135384976984</v>
      </c>
      <c r="X60" s="12">
        <v>60916.020776398196</v>
      </c>
      <c r="Y60" s="12">
        <v>3.6890122103525963E-2</v>
      </c>
      <c r="Z60" s="12">
        <v>2440.016788006511</v>
      </c>
      <c r="AA60" s="12">
        <v>1201.7460218876959</v>
      </c>
    </row>
    <row r="61" spans="1:27">
      <c r="A61" s="11" t="s">
        <v>28</v>
      </c>
      <c r="B61" s="11" t="s">
        <v>15</v>
      </c>
      <c r="C61" s="12">
        <v>0</v>
      </c>
      <c r="D61" s="12">
        <v>0</v>
      </c>
      <c r="E61" s="12">
        <v>12.09769702188707</v>
      </c>
      <c r="F61" s="12">
        <v>27.312562899613148</v>
      </c>
      <c r="G61" s="12">
        <v>0.12567222943263651</v>
      </c>
      <c r="H61" s="12">
        <v>9.9639133725670709E-2</v>
      </c>
      <c r="I61" s="12">
        <v>0.1544103143915169</v>
      </c>
      <c r="J61" s="12">
        <v>7.9650742027548904E-2</v>
      </c>
      <c r="K61" s="12">
        <v>3.09677505065943E-2</v>
      </c>
      <c r="L61" s="12">
        <v>7.1644532259671115E-2</v>
      </c>
      <c r="M61" s="12">
        <v>9.5501876307856198E-2</v>
      </c>
      <c r="N61" s="12">
        <v>0.121175569735159</v>
      </c>
      <c r="O61" s="12">
        <v>2.625647624888392</v>
      </c>
      <c r="P61" s="12">
        <v>0.43115137915864749</v>
      </c>
      <c r="Q61" s="12">
        <v>9.7781496365764209</v>
      </c>
      <c r="R61" s="12">
        <v>6.7281629727916514E-2</v>
      </c>
      <c r="S61" s="12">
        <v>8.6331146437267997E-2</v>
      </c>
      <c r="T61" s="12">
        <v>8.1377872823782005E-2</v>
      </c>
      <c r="U61" s="12">
        <v>5.85862749207819</v>
      </c>
      <c r="V61" s="12">
        <v>7.7428568757034813E-2</v>
      </c>
      <c r="W61" s="12">
        <v>9.6708348949947287E-2</v>
      </c>
      <c r="X61" s="12">
        <v>27606.670061870595</v>
      </c>
      <c r="Y61" s="12">
        <v>4.8747647240429105E-2</v>
      </c>
      <c r="Z61" s="12">
        <v>2.8160267775104601E-2</v>
      </c>
      <c r="AA61" s="12">
        <v>2.4923283239942501E-2</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59.08312452524072</v>
      </c>
      <c r="D63" s="29">
        <v>940847.24938700162</v>
      </c>
      <c r="E63" s="29">
        <v>1282191.5313513933</v>
      </c>
      <c r="F63" s="29">
        <v>860366.13600632316</v>
      </c>
      <c r="G63" s="29">
        <v>1312666.2840572619</v>
      </c>
      <c r="H63" s="29">
        <v>464220.68241171661</v>
      </c>
      <c r="I63" s="29">
        <v>473342.53357512399</v>
      </c>
      <c r="J63" s="29">
        <v>374504.66950622568</v>
      </c>
      <c r="K63" s="29">
        <v>566487.65609494294</v>
      </c>
      <c r="L63" s="29">
        <v>374797.53463745513</v>
      </c>
      <c r="M63" s="29">
        <v>1516254.3184896004</v>
      </c>
      <c r="N63" s="29">
        <v>200358.1621676659</v>
      </c>
      <c r="O63" s="29">
        <v>100067.74121436088</v>
      </c>
      <c r="P63" s="29">
        <v>40906.340990498058</v>
      </c>
      <c r="Q63" s="29">
        <v>584873.89496365201</v>
      </c>
      <c r="R63" s="29">
        <v>14688.073663213296</v>
      </c>
      <c r="S63" s="29">
        <v>151503.01378464923</v>
      </c>
      <c r="T63" s="29">
        <v>18781.374960382793</v>
      </c>
      <c r="U63" s="29">
        <v>323527.90308899921</v>
      </c>
      <c r="V63" s="29">
        <v>66089.99105126792</v>
      </c>
      <c r="W63" s="29">
        <v>316569.50353053591</v>
      </c>
      <c r="X63" s="29">
        <v>146507.03843892174</v>
      </c>
      <c r="Y63" s="29">
        <v>64793.877232291299</v>
      </c>
      <c r="Z63" s="29">
        <v>124331.4491166255</v>
      </c>
      <c r="AA63" s="29">
        <v>1924.6595724456215</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1.02258079418948</v>
      </c>
      <c r="E68" s="12">
        <v>9.2522908734386108E-2</v>
      </c>
      <c r="F68" s="12">
        <v>6.0854402240352005E-4</v>
      </c>
      <c r="G68" s="12">
        <v>8.3468101558545008E-3</v>
      </c>
      <c r="H68" s="12">
        <v>8.2228120219759004E-2</v>
      </c>
      <c r="I68" s="12">
        <v>2.1247328755988797E-3</v>
      </c>
      <c r="J68" s="12">
        <v>5.6586536774930203E-2</v>
      </c>
      <c r="K68" s="12">
        <v>1.4209299581068799E-3</v>
      </c>
      <c r="L68" s="12">
        <v>6.5966253364363792E-2</v>
      </c>
      <c r="M68" s="12">
        <v>3.7168495900302502E-2</v>
      </c>
      <c r="N68" s="12">
        <v>0.113529176288062</v>
      </c>
      <c r="O68" s="12">
        <v>2.0414055653063898E-3</v>
      </c>
      <c r="P68" s="12">
        <v>4.0021618044330998E-4</v>
      </c>
      <c r="Q68" s="12">
        <v>0.15146739619974001</v>
      </c>
      <c r="R68" s="12">
        <v>1.6467740868872499E-4</v>
      </c>
      <c r="S68" s="12">
        <v>1.00544375247509E-3</v>
      </c>
      <c r="T68" s="12">
        <v>4.9886971227587401E-4</v>
      </c>
      <c r="U68" s="12">
        <v>2.4405082194598298E-4</v>
      </c>
      <c r="V68" s="12">
        <v>1.3747519899549999E-3</v>
      </c>
      <c r="W68" s="12">
        <v>5.3484249809282798E-2</v>
      </c>
      <c r="X68" s="12">
        <v>1.2451692530064399E-4</v>
      </c>
      <c r="Y68" s="12">
        <v>3.6861083194379999E-5</v>
      </c>
      <c r="Z68" s="12">
        <v>3.3006146117630199E-4</v>
      </c>
      <c r="AA68" s="12">
        <v>2.7345759544262399E-5</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2.0752461701696698</v>
      </c>
      <c r="D70" s="12">
        <v>1.192369631665763E-2</v>
      </c>
      <c r="E70" s="12">
        <v>2.0374273578105586E-2</v>
      </c>
      <c r="F70" s="12">
        <v>1.59030618736834E-2</v>
      </c>
      <c r="G70" s="12">
        <v>5.5486098173232808E-2</v>
      </c>
      <c r="H70" s="12">
        <v>7.2708650377992304E-2</v>
      </c>
      <c r="I70" s="12">
        <v>6.3505588224227902E-2</v>
      </c>
      <c r="J70" s="12">
        <v>0.1042952961956901</v>
      </c>
      <c r="K70" s="12">
        <v>7.8777901643955012E-2</v>
      </c>
      <c r="L70" s="12">
        <v>0.23513064776758899</v>
      </c>
      <c r="M70" s="12">
        <v>1.81239016227123E-2</v>
      </c>
      <c r="N70" s="12">
        <v>6.1333916751008397E-2</v>
      </c>
      <c r="O70" s="12">
        <v>2.3093983783453149</v>
      </c>
      <c r="P70" s="12">
        <v>1.0096619871977349E-2</v>
      </c>
      <c r="Q70" s="12">
        <v>2.4774876842179099</v>
      </c>
      <c r="R70" s="12">
        <v>6.6063700184835795E-3</v>
      </c>
      <c r="S70" s="12">
        <v>1.0632548517350409E-2</v>
      </c>
      <c r="T70" s="12">
        <v>1.123373993159219E-2</v>
      </c>
      <c r="U70" s="12">
        <v>4.8305138893507196E-3</v>
      </c>
      <c r="V70" s="12">
        <v>5.3609845838484297E-3</v>
      </c>
      <c r="W70" s="12">
        <v>31177.656676748047</v>
      </c>
      <c r="X70" s="12">
        <v>13820.644653822752</v>
      </c>
      <c r="Y70" s="12">
        <v>1.4487872678216852E-3</v>
      </c>
      <c r="Z70" s="12">
        <v>1.262539156053824E-3</v>
      </c>
      <c r="AA70" s="12">
        <v>5.0569439463207203E-4</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156618.65487092905</v>
      </c>
      <c r="D73" s="12">
        <v>387180.18993557675</v>
      </c>
      <c r="E73" s="12">
        <v>290119.32728895341</v>
      </c>
      <c r="F73" s="12">
        <v>632729.41539467929</v>
      </c>
      <c r="G73" s="12">
        <v>182091.40335401875</v>
      </c>
      <c r="H73" s="12">
        <v>1024834.9268152446</v>
      </c>
      <c r="I73" s="12">
        <v>124917.96076896619</v>
      </c>
      <c r="J73" s="12">
        <v>2339.0679263990737</v>
      </c>
      <c r="K73" s="12">
        <v>145876.55006690483</v>
      </c>
      <c r="L73" s="12">
        <v>10.983189953822743</v>
      </c>
      <c r="M73" s="12">
        <v>209334.55803005691</v>
      </c>
      <c r="N73" s="12">
        <v>0.24749757600038272</v>
      </c>
      <c r="O73" s="12">
        <v>77753.936922466353</v>
      </c>
      <c r="P73" s="12">
        <v>27438.528919243785</v>
      </c>
      <c r="Q73" s="12">
        <v>249134.30097562773</v>
      </c>
      <c r="R73" s="12">
        <v>214466.5127880522</v>
      </c>
      <c r="S73" s="12">
        <v>56.729119439859709</v>
      </c>
      <c r="T73" s="12">
        <v>12260.85111140053</v>
      </c>
      <c r="U73" s="12">
        <v>4.3075961021323425E-2</v>
      </c>
      <c r="V73" s="12">
        <v>256242.20768635214</v>
      </c>
      <c r="W73" s="12">
        <v>44512.853432085089</v>
      </c>
      <c r="X73" s="12">
        <v>32303.186807353602</v>
      </c>
      <c r="Y73" s="12">
        <v>0.26508970260772485</v>
      </c>
      <c r="Z73" s="12">
        <v>101226.11802391597</v>
      </c>
      <c r="AA73" s="12">
        <v>19180.085453378531</v>
      </c>
    </row>
    <row r="74" spans="1:27">
      <c r="A74" s="11" t="s">
        <v>29</v>
      </c>
      <c r="B74" s="11" t="s">
        <v>9</v>
      </c>
      <c r="C74" s="12">
        <v>11.200093193516329</v>
      </c>
      <c r="D74" s="12">
        <v>0.44883255172417319</v>
      </c>
      <c r="E74" s="12">
        <v>4.9835092346675331</v>
      </c>
      <c r="F74" s="12">
        <v>2.5575990288233284E-2</v>
      </c>
      <c r="G74" s="12">
        <v>0.58684267983536054</v>
      </c>
      <c r="H74" s="12">
        <v>1.19264908299001</v>
      </c>
      <c r="I74" s="12">
        <v>0.32365550834283657</v>
      </c>
      <c r="J74" s="12">
        <v>5.8207422234188897</v>
      </c>
      <c r="K74" s="12">
        <v>4.2207143975330284E-2</v>
      </c>
      <c r="L74" s="12">
        <v>142117.8878125156</v>
      </c>
      <c r="M74" s="12">
        <v>2.6921242328641615E-2</v>
      </c>
      <c r="N74" s="12">
        <v>222219.34630081322</v>
      </c>
      <c r="O74" s="12">
        <v>7.5156459934455147E-3</v>
      </c>
      <c r="P74" s="12">
        <v>0.32700070647534007</v>
      </c>
      <c r="Q74" s="12">
        <v>228699.31215880776</v>
      </c>
      <c r="R74" s="12">
        <v>0.42231456142157509</v>
      </c>
      <c r="S74" s="12">
        <v>112882.20948451624</v>
      </c>
      <c r="T74" s="12">
        <v>139197.22417822233</v>
      </c>
      <c r="U74" s="12">
        <v>148423.74790659192</v>
      </c>
      <c r="V74" s="12">
        <v>0.10797761910890584</v>
      </c>
      <c r="W74" s="12">
        <v>144193.06763297264</v>
      </c>
      <c r="X74" s="12">
        <v>1758.4346391420509</v>
      </c>
      <c r="Y74" s="12">
        <v>2.6301586569261099E-3</v>
      </c>
      <c r="Z74" s="12">
        <v>25747.471867388449</v>
      </c>
      <c r="AA74" s="12">
        <v>2.3803725943643337E-3</v>
      </c>
    </row>
    <row r="75" spans="1:27">
      <c r="A75" s="11" t="s">
        <v>29</v>
      </c>
      <c r="B75" s="11" t="s">
        <v>102</v>
      </c>
      <c r="C75" s="12">
        <v>6.68990994245772</v>
      </c>
      <c r="D75" s="12">
        <v>0.50336994079865705</v>
      </c>
      <c r="E75" s="12">
        <v>1.7547280442765467</v>
      </c>
      <c r="F75" s="12">
        <v>2.2885742529294699</v>
      </c>
      <c r="G75" s="12">
        <v>3.1546429472032798</v>
      </c>
      <c r="H75" s="12">
        <v>9.1117678226642507E-3</v>
      </c>
      <c r="I75" s="12">
        <v>1.3035362592550221</v>
      </c>
      <c r="J75" s="12">
        <v>11.725886316688801</v>
      </c>
      <c r="K75" s="12">
        <v>3475.5213346980313</v>
      </c>
      <c r="L75" s="12">
        <v>386326.70305739011</v>
      </c>
      <c r="M75" s="12">
        <v>0.1319669652872334</v>
      </c>
      <c r="N75" s="12">
        <v>6.4031806227452387E-2</v>
      </c>
      <c r="O75" s="12">
        <v>154354.7814942835</v>
      </c>
      <c r="P75" s="12">
        <v>0.28538712475662603</v>
      </c>
      <c r="Q75" s="12">
        <v>169544.3587107044</v>
      </c>
      <c r="R75" s="12">
        <v>0.14195514373542012</v>
      </c>
      <c r="S75" s="12">
        <v>2018.8081732958901</v>
      </c>
      <c r="T75" s="12">
        <v>84665.010827978869</v>
      </c>
      <c r="U75" s="12">
        <v>130450.3102462167</v>
      </c>
      <c r="V75" s="12">
        <v>8.2130500046342286E-2</v>
      </c>
      <c r="W75" s="12">
        <v>30821.231851647681</v>
      </c>
      <c r="X75" s="12">
        <v>45662.251127677308</v>
      </c>
      <c r="Y75" s="12">
        <v>6.8491133813884303E-2</v>
      </c>
      <c r="Z75" s="12">
        <v>3.0902064868379001E-2</v>
      </c>
      <c r="AA75" s="12">
        <v>1.5160521548914299E-2</v>
      </c>
    </row>
    <row r="76" spans="1:27">
      <c r="A76" s="11" t="s">
        <v>29</v>
      </c>
      <c r="B76" s="11" t="s">
        <v>15</v>
      </c>
      <c r="C76" s="12">
        <v>0</v>
      </c>
      <c r="D76" s="12">
        <v>0</v>
      </c>
      <c r="E76" s="12">
        <v>13.24301369182559</v>
      </c>
      <c r="F76" s="12">
        <v>2.19814826216773</v>
      </c>
      <c r="G76" s="12">
        <v>2.2482837793940673</v>
      </c>
      <c r="H76" s="12">
        <v>0.26855518247477</v>
      </c>
      <c r="I76" s="12">
        <v>0.71570845969503394</v>
      </c>
      <c r="J76" s="12">
        <v>1.7576149540061801</v>
      </c>
      <c r="K76" s="12">
        <v>0.1407356362327403</v>
      </c>
      <c r="L76" s="12">
        <v>0.61426949656296204</v>
      </c>
      <c r="M76" s="12">
        <v>0.44201105865715301</v>
      </c>
      <c r="N76" s="12">
        <v>0.27556908141967401</v>
      </c>
      <c r="O76" s="12">
        <v>1.8446456693705942</v>
      </c>
      <c r="P76" s="12">
        <v>0.2079991391720806</v>
      </c>
      <c r="Q76" s="12">
        <v>2.0575626157157103</v>
      </c>
      <c r="R76" s="12">
        <v>7.9651996393343999E-2</v>
      </c>
      <c r="S76" s="12">
        <v>0.2119307316556916</v>
      </c>
      <c r="T76" s="12">
        <v>0.49357511100013701</v>
      </c>
      <c r="U76" s="12">
        <v>1.000437700547993</v>
      </c>
      <c r="V76" s="12">
        <v>0.16631904583476179</v>
      </c>
      <c r="W76" s="12">
        <v>0.28428625418604597</v>
      </c>
      <c r="X76" s="12">
        <v>0.78318892556471797</v>
      </c>
      <c r="Y76" s="12">
        <v>3.2486706918256003E-2</v>
      </c>
      <c r="Z76" s="12">
        <v>1.843286482862469E-2</v>
      </c>
      <c r="AA76" s="12">
        <v>7.9182447582246285E-3</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156631.93021029272</v>
      </c>
      <c r="D78" s="29">
        <v>387181.67327261897</v>
      </c>
      <c r="E78" s="29">
        <v>290124.42369537038</v>
      </c>
      <c r="F78" s="29">
        <v>632729.45748227555</v>
      </c>
      <c r="G78" s="29">
        <v>182092.05402960689</v>
      </c>
      <c r="H78" s="29">
        <v>1024836.2744010981</v>
      </c>
      <c r="I78" s="29">
        <v>124918.35005479564</v>
      </c>
      <c r="J78" s="29">
        <v>2345.0495504554633</v>
      </c>
      <c r="K78" s="29">
        <v>145876.6724728804</v>
      </c>
      <c r="L78" s="29">
        <v>142129.17209937057</v>
      </c>
      <c r="M78" s="29">
        <v>209334.64024369678</v>
      </c>
      <c r="N78" s="29">
        <v>222219.76866148226</v>
      </c>
      <c r="O78" s="29">
        <v>77756.255877896256</v>
      </c>
      <c r="P78" s="29">
        <v>27438.866416786313</v>
      </c>
      <c r="Q78" s="29">
        <v>477836.2420895159</v>
      </c>
      <c r="R78" s="29">
        <v>214466.94187366104</v>
      </c>
      <c r="S78" s="29">
        <v>112938.95024194836</v>
      </c>
      <c r="T78" s="29">
        <v>151458.0870222325</v>
      </c>
      <c r="U78" s="29">
        <v>148423.79605711764</v>
      </c>
      <c r="V78" s="29">
        <v>256242.3223997078</v>
      </c>
      <c r="W78" s="29">
        <v>219883.63122605559</v>
      </c>
      <c r="X78" s="29">
        <v>47882.26622483533</v>
      </c>
      <c r="Y78" s="29">
        <v>0.26920550961566703</v>
      </c>
      <c r="Z78" s="29">
        <v>126973.59148390504</v>
      </c>
      <c r="AA78" s="29">
        <v>19180.088366791279</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0.61727639854649996</v>
      </c>
      <c r="E83" s="12">
        <v>3.6411134742707199E-2</v>
      </c>
      <c r="F83" s="12">
        <v>2.9710441258801099E-2</v>
      </c>
      <c r="G83" s="12">
        <v>2.4595630625013999E-2</v>
      </c>
      <c r="H83" s="12">
        <v>3.279752557783E-2</v>
      </c>
      <c r="I83" s="12">
        <v>4.2923022877695997E-2</v>
      </c>
      <c r="J83" s="12">
        <v>3.5302576874793698E-2</v>
      </c>
      <c r="K83" s="12">
        <v>5.1790525696054503E-2</v>
      </c>
      <c r="L83" s="12">
        <v>5.8634576472417599E-2</v>
      </c>
      <c r="M83" s="12">
        <v>3.223774411935E-3</v>
      </c>
      <c r="N83" s="12">
        <v>3.2636302869817398E-2</v>
      </c>
      <c r="O83" s="12">
        <v>2.0323914579149899E-3</v>
      </c>
      <c r="P83" s="12">
        <v>9.3444147738759998E-4</v>
      </c>
      <c r="Q83" s="12">
        <v>4.8675835639034999E-2</v>
      </c>
      <c r="R83" s="12">
        <v>7.8045832208419193E-4</v>
      </c>
      <c r="S83" s="12">
        <v>1.4756180890867102E-3</v>
      </c>
      <c r="T83" s="12">
        <v>1.6532135304448E-4</v>
      </c>
      <c r="U83" s="12">
        <v>5.08620760516049E-3</v>
      </c>
      <c r="V83" s="12">
        <v>1.06960193220437E-3</v>
      </c>
      <c r="W83" s="12">
        <v>1.1209370890791799E-2</v>
      </c>
      <c r="X83" s="12">
        <v>1.7368323152175003E-2</v>
      </c>
      <c r="Y83" s="12">
        <v>1.5491394146871501E-4</v>
      </c>
      <c r="Z83" s="12">
        <v>2.67804886794994E-4</v>
      </c>
      <c r="AA83" s="12">
        <v>9.1312475886268796E-5</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1.61600944355459</v>
      </c>
      <c r="D85" s="12">
        <v>8.3869907292428089E-2</v>
      </c>
      <c r="E85" s="12">
        <v>8.2925138574546295E-2</v>
      </c>
      <c r="F85" s="12">
        <v>9.3734226727889114E-2</v>
      </c>
      <c r="G85" s="12">
        <v>7.1445227822159202E-2</v>
      </c>
      <c r="H85" s="12">
        <v>7.6170891126054699E-2</v>
      </c>
      <c r="I85" s="12">
        <v>9.6609249267339006E-2</v>
      </c>
      <c r="J85" s="12">
        <v>7.3445017282483996E-2</v>
      </c>
      <c r="K85" s="12">
        <v>8.0447495218349582E-2</v>
      </c>
      <c r="L85" s="12">
        <v>0.28229143918460203</v>
      </c>
      <c r="M85" s="12">
        <v>1.39559797150756E-2</v>
      </c>
      <c r="N85" s="12">
        <v>2.0045993146633478E-2</v>
      </c>
      <c r="O85" s="12">
        <v>1.424904975139812</v>
      </c>
      <c r="P85" s="12">
        <v>8.6476436399368483E-3</v>
      </c>
      <c r="Q85" s="12">
        <v>0.33753566615644398</v>
      </c>
      <c r="R85" s="12">
        <v>7.08147863275048E-3</v>
      </c>
      <c r="S85" s="12">
        <v>1.0013179292234931E-2</v>
      </c>
      <c r="T85" s="12">
        <v>8.212187461998751E-3</v>
      </c>
      <c r="U85" s="12">
        <v>0.35970964870718897</v>
      </c>
      <c r="V85" s="12">
        <v>5.4706989466141902E-3</v>
      </c>
      <c r="W85" s="12">
        <v>5.1804122867171497E-3</v>
      </c>
      <c r="X85" s="12">
        <v>0.74544882858025197</v>
      </c>
      <c r="Y85" s="12">
        <v>1.8384674934825988E-3</v>
      </c>
      <c r="Z85" s="12">
        <v>1.4540111039951301E-3</v>
      </c>
      <c r="AA85" s="12">
        <v>7.248650277143911E-4</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1058014.8127046095</v>
      </c>
      <c r="D88" s="12">
        <v>2.486266705081543</v>
      </c>
      <c r="E88" s="12">
        <v>61356.810218062921</v>
      </c>
      <c r="F88" s="12">
        <v>4348.5018953805129</v>
      </c>
      <c r="G88" s="12">
        <v>204918.36686286723</v>
      </c>
      <c r="H88" s="12">
        <v>463783.96205576666</v>
      </c>
      <c r="I88" s="12">
        <v>542547.25717358233</v>
      </c>
      <c r="J88" s="12">
        <v>37166.348964992852</v>
      </c>
      <c r="K88" s="12">
        <v>1177467.3059601411</v>
      </c>
      <c r="L88" s="12">
        <v>6.0338057742278366</v>
      </c>
      <c r="M88" s="12">
        <v>0.2647679719460535</v>
      </c>
      <c r="N88" s="12">
        <v>0.10066968606240351</v>
      </c>
      <c r="O88" s="12">
        <v>3.1353328631274192E-2</v>
      </c>
      <c r="P88" s="12">
        <v>0.13178384628472567</v>
      </c>
      <c r="Q88" s="12">
        <v>0.28657795941748188</v>
      </c>
      <c r="R88" s="12">
        <v>0.1526974755736222</v>
      </c>
      <c r="S88" s="12">
        <v>8.633906861795515E-2</v>
      </c>
      <c r="T88" s="12">
        <v>9.4481039493515884E-2</v>
      </c>
      <c r="U88" s="12">
        <v>3.9903955741564676E-2</v>
      </c>
      <c r="V88" s="12">
        <v>0.13408222079971657</v>
      </c>
      <c r="W88" s="12">
        <v>4.8200361521990476E-2</v>
      </c>
      <c r="X88" s="12">
        <v>9.234486566346671E-2</v>
      </c>
      <c r="Y88" s="12">
        <v>0.61656945485105286</v>
      </c>
      <c r="Z88" s="12">
        <v>7412.0096702545488</v>
      </c>
      <c r="AA88" s="12">
        <v>3.0154647371001056E-2</v>
      </c>
    </row>
    <row r="89" spans="1:27">
      <c r="A89" s="11" t="s">
        <v>30</v>
      </c>
      <c r="B89" s="11" t="s">
        <v>9</v>
      </c>
      <c r="C89" s="12">
        <v>2.1284461127253844</v>
      </c>
      <c r="D89" s="12">
        <v>1.1055615282984546</v>
      </c>
      <c r="E89" s="12">
        <v>0.52320006208910685</v>
      </c>
      <c r="F89" s="12">
        <v>0.56004974462664425</v>
      </c>
      <c r="G89" s="12">
        <v>3.5994521207218994E-2</v>
      </c>
      <c r="H89" s="12">
        <v>9.7699430226406148E-3</v>
      </c>
      <c r="I89" s="12">
        <v>0.1550012674681028</v>
      </c>
      <c r="J89" s="12">
        <v>0.68331780514344709</v>
      </c>
      <c r="K89" s="12">
        <v>0.13153057530401749</v>
      </c>
      <c r="L89" s="12">
        <v>0.95937020557672936</v>
      </c>
      <c r="M89" s="12">
        <v>1.7744990533640047E-2</v>
      </c>
      <c r="N89" s="12">
        <v>1.0073881879317086</v>
      </c>
      <c r="O89" s="12">
        <v>9.999064977396669E-3</v>
      </c>
      <c r="P89" s="12">
        <v>4.6471310784387598E-2</v>
      </c>
      <c r="Q89" s="12">
        <v>0.31973090252105901</v>
      </c>
      <c r="R89" s="12">
        <v>7.1926259880234933E-2</v>
      </c>
      <c r="S89" s="12">
        <v>0.73084169291316625</v>
      </c>
      <c r="T89" s="12">
        <v>0.39737044072964151</v>
      </c>
      <c r="U89" s="12">
        <v>0.31389832331365958</v>
      </c>
      <c r="V89" s="12">
        <v>3.789091056066201E-2</v>
      </c>
      <c r="W89" s="12">
        <v>0.3729742180547041</v>
      </c>
      <c r="X89" s="12">
        <v>0.93613919561757863</v>
      </c>
      <c r="Y89" s="12">
        <v>3.92769901466135E-3</v>
      </c>
      <c r="Z89" s="12">
        <v>2.3085842801533409E-3</v>
      </c>
      <c r="AA89" s="12">
        <v>2.3782265923537665E-3</v>
      </c>
    </row>
    <row r="90" spans="1:27">
      <c r="A90" s="11" t="s">
        <v>30</v>
      </c>
      <c r="B90" s="11" t="s">
        <v>102</v>
      </c>
      <c r="C90" s="12">
        <v>4.24392788566748</v>
      </c>
      <c r="D90" s="12">
        <v>0.6590996393224291</v>
      </c>
      <c r="E90" s="12">
        <v>0.90562989811600303</v>
      </c>
      <c r="F90" s="12">
        <v>0.82149724205810004</v>
      </c>
      <c r="G90" s="12">
        <v>0.96171281494593996</v>
      </c>
      <c r="H90" s="12">
        <v>1.1704027638076089E-2</v>
      </c>
      <c r="I90" s="12">
        <v>1.2493574153060689</v>
      </c>
      <c r="J90" s="12">
        <v>2.0980641733751</v>
      </c>
      <c r="K90" s="12">
        <v>4.7859497913176199</v>
      </c>
      <c r="L90" s="12">
        <v>3.1164387684536501</v>
      </c>
      <c r="M90" s="12">
        <v>7.8179555244781707E-2</v>
      </c>
      <c r="N90" s="12">
        <v>4.4622902906733E-2</v>
      </c>
      <c r="O90" s="12">
        <v>8.4968783339230816E-2</v>
      </c>
      <c r="P90" s="12">
        <v>9.2635573403549804E-2</v>
      </c>
      <c r="Q90" s="12">
        <v>1.6138980802431602</v>
      </c>
      <c r="R90" s="12">
        <v>7.9547951673819992E-2</v>
      </c>
      <c r="S90" s="12">
        <v>8.2993604975406393E-2</v>
      </c>
      <c r="T90" s="12">
        <v>6.0236828008233996E-2</v>
      </c>
      <c r="U90" s="12">
        <v>8.0470701262086705E-2</v>
      </c>
      <c r="V90" s="12">
        <v>4.37307988214636E-2</v>
      </c>
      <c r="W90" s="12">
        <v>0.41150095512938301</v>
      </c>
      <c r="X90" s="12">
        <v>0.81074394145453199</v>
      </c>
      <c r="Y90" s="12">
        <v>2.485072711997886E-2</v>
      </c>
      <c r="Z90" s="12">
        <v>2.645276515682184E-2</v>
      </c>
      <c r="AA90" s="12">
        <v>0.11406733436379191</v>
      </c>
    </row>
    <row r="91" spans="1:27">
      <c r="A91" s="11" t="s">
        <v>30</v>
      </c>
      <c r="B91" s="11" t="s">
        <v>15</v>
      </c>
      <c r="C91" s="12">
        <v>0</v>
      </c>
      <c r="D91" s="12">
        <v>0</v>
      </c>
      <c r="E91" s="12">
        <v>12.386806688073781</v>
      </c>
      <c r="F91" s="12">
        <v>1.8238118396663732</v>
      </c>
      <c r="G91" s="12">
        <v>1.809786264861952</v>
      </c>
      <c r="H91" s="12">
        <v>1.8294312387894918</v>
      </c>
      <c r="I91" s="12">
        <v>6.7931168339896804</v>
      </c>
      <c r="J91" s="12">
        <v>8.9280792632521901</v>
      </c>
      <c r="K91" s="12">
        <v>54223.902550415143</v>
      </c>
      <c r="L91" s="12">
        <v>276285.22995207523</v>
      </c>
      <c r="M91" s="12">
        <v>0.27149135495514998</v>
      </c>
      <c r="N91" s="12">
        <v>0.19694994994895809</v>
      </c>
      <c r="O91" s="12">
        <v>94421.637496984389</v>
      </c>
      <c r="P91" s="12">
        <v>0.13002679047289301</v>
      </c>
      <c r="Q91" s="12">
        <v>72965.329695666223</v>
      </c>
      <c r="R91" s="12">
        <v>9.7496624693498485E-2</v>
      </c>
      <c r="S91" s="12">
        <v>0.10416059595173659</v>
      </c>
      <c r="T91" s="12">
        <v>3.7636000076018417E-2</v>
      </c>
      <c r="U91" s="12">
        <v>0.1220024973445782</v>
      </c>
      <c r="V91" s="12">
        <v>5.5677756740761482E-2</v>
      </c>
      <c r="W91" s="12">
        <v>5.99577467441227E-2</v>
      </c>
      <c r="X91" s="12">
        <v>1409.2665541543979</v>
      </c>
      <c r="Y91" s="12">
        <v>1.3552700126818137E-2</v>
      </c>
      <c r="Z91" s="12">
        <v>1.4090278003361852E-2</v>
      </c>
      <c r="AA91" s="12">
        <v>1.5429890456104331E-2</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1058018.5571601656</v>
      </c>
      <c r="D93" s="29">
        <v>4.2929745392189256</v>
      </c>
      <c r="E93" s="29">
        <v>61357.452754398328</v>
      </c>
      <c r="F93" s="29">
        <v>4349.185389793126</v>
      </c>
      <c r="G93" s="29">
        <v>204918.49889824688</v>
      </c>
      <c r="H93" s="29">
        <v>463784.08079412638</v>
      </c>
      <c r="I93" s="29">
        <v>542547.55170712189</v>
      </c>
      <c r="J93" s="29">
        <v>37167.141030392158</v>
      </c>
      <c r="K93" s="29">
        <v>1177467.5697287372</v>
      </c>
      <c r="L93" s="29">
        <v>7.3341019954615856</v>
      </c>
      <c r="M93" s="29">
        <v>0.29969271660670416</v>
      </c>
      <c r="N93" s="29">
        <v>1.1607401700105631</v>
      </c>
      <c r="O93" s="29">
        <v>1.4682897602063978</v>
      </c>
      <c r="P93" s="29">
        <v>0.18783724218643771</v>
      </c>
      <c r="Q93" s="29">
        <v>0.99252036373401986</v>
      </c>
      <c r="R93" s="29">
        <v>0.23248567240869181</v>
      </c>
      <c r="S93" s="29">
        <v>0.82866955891244309</v>
      </c>
      <c r="T93" s="29">
        <v>0.50022898903820057</v>
      </c>
      <c r="U93" s="29">
        <v>0.71859813536757366</v>
      </c>
      <c r="V93" s="29">
        <v>0.17851343223919716</v>
      </c>
      <c r="W93" s="29">
        <v>0.43756436275420352</v>
      </c>
      <c r="X93" s="29">
        <v>1.7913012130134722</v>
      </c>
      <c r="Y93" s="29">
        <v>0.62249053530066556</v>
      </c>
      <c r="Z93" s="29">
        <v>7412.0137006548202</v>
      </c>
      <c r="AA93" s="29">
        <v>3.3349051466955479E-2</v>
      </c>
    </row>
  </sheetData>
  <sheetProtection algorithmName="SHA-512" hashValue="USa26oPBwDrvMjVeDFSXlrsmw4kcpH0FR+RhQinreKHE+9mm4kTnQbNFB8ctawUGQXmLDW7b9K9yzyaIRlkJVA==" saltValue="ebvmTfsGZFpmue8CCurGow=="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E600"/>
  </sheetPr>
  <dimension ref="A1:C32"/>
  <sheetViews>
    <sheetView showGridLines="0" zoomScale="85" zoomScaleNormal="85" workbookViewId="0"/>
  </sheetViews>
  <sheetFormatPr defaultRowHeight="14.5"/>
  <cols>
    <col min="1" max="1" width="11.54296875" bestFit="1" customWidth="1"/>
    <col min="2" max="2" width="3.81640625" bestFit="1" customWidth="1"/>
    <col min="3" max="3" width="37.54296875" customWidth="1"/>
    <col min="4" max="24" width="9.453125" customWidth="1"/>
  </cols>
  <sheetData>
    <row r="1" spans="1:3">
      <c r="A1" s="2" t="s">
        <v>1</v>
      </c>
    </row>
    <row r="3" spans="1:3">
      <c r="A3" s="32">
        <v>44768</v>
      </c>
      <c r="B3" s="4">
        <v>1</v>
      </c>
      <c r="C3" s="33" t="s">
        <v>150</v>
      </c>
    </row>
    <row r="4" spans="1:3">
      <c r="A4" s="3"/>
      <c r="B4" s="4"/>
    </row>
    <row r="5" spans="1:3">
      <c r="A5" s="3"/>
      <c r="B5" s="4"/>
    </row>
    <row r="6" spans="1:3">
      <c r="A6" s="3"/>
      <c r="B6" s="4"/>
    </row>
    <row r="7" spans="1:3">
      <c r="A7" s="3"/>
      <c r="B7" s="4"/>
    </row>
    <row r="8" spans="1:3">
      <c r="A8" s="3"/>
      <c r="B8" s="4"/>
    </row>
    <row r="9" spans="1:3">
      <c r="A9" s="3"/>
      <c r="B9" s="4"/>
    </row>
    <row r="10" spans="1:3">
      <c r="A10" s="3"/>
      <c r="B10" s="4"/>
    </row>
    <row r="11" spans="1:3">
      <c r="A11" s="3"/>
      <c r="B11" s="4"/>
    </row>
    <row r="12" spans="1:3">
      <c r="A12" s="3"/>
      <c r="B12" s="3"/>
      <c r="C12" s="3"/>
    </row>
    <row r="13" spans="1:3">
      <c r="A13" s="3"/>
      <c r="B13" s="3"/>
      <c r="C13" s="3"/>
    </row>
    <row r="14" spans="1:3">
      <c r="A14" s="3"/>
      <c r="B14" s="3"/>
      <c r="C14" s="3"/>
    </row>
    <row r="15" spans="1:3">
      <c r="A15" s="3"/>
      <c r="B15" s="3"/>
      <c r="C15" s="3"/>
    </row>
    <row r="16" spans="1:3">
      <c r="A16" s="3"/>
      <c r="B16" s="3"/>
      <c r="C16" s="3"/>
    </row>
    <row r="17" spans="1:3">
      <c r="A17" s="3"/>
      <c r="B17" s="3"/>
      <c r="C17" s="3"/>
    </row>
    <row r="18" spans="1:3">
      <c r="A18" s="3"/>
      <c r="B18" s="3"/>
      <c r="C18" s="3"/>
    </row>
    <row r="19" spans="1:3">
      <c r="A19" s="3"/>
      <c r="B19" s="3"/>
      <c r="C19" s="3"/>
    </row>
    <row r="20" spans="1:3">
      <c r="A20" s="3"/>
      <c r="B20" s="3"/>
      <c r="C20" s="3"/>
    </row>
    <row r="21" spans="1:3">
      <c r="A21" s="3"/>
      <c r="B21" s="3"/>
      <c r="C21" s="3"/>
    </row>
    <row r="22" spans="1:3">
      <c r="A22" s="3"/>
      <c r="B22" s="3"/>
      <c r="C22" s="3"/>
    </row>
    <row r="23" spans="1:3">
      <c r="A23" s="3"/>
      <c r="B23" s="3"/>
      <c r="C23" s="3"/>
    </row>
    <row r="24" spans="1:3">
      <c r="A24" s="3"/>
      <c r="B24" s="3"/>
      <c r="C24" s="3"/>
    </row>
    <row r="25" spans="1:3">
      <c r="A25" s="3"/>
      <c r="B25" s="3"/>
      <c r="C25" s="3"/>
    </row>
    <row r="26" spans="1:3">
      <c r="A26" s="3"/>
      <c r="B26" s="3"/>
      <c r="C26" s="3"/>
    </row>
    <row r="27" spans="1:3">
      <c r="A27" s="3"/>
      <c r="B27" s="3"/>
      <c r="C27" s="3"/>
    </row>
    <row r="28" spans="1:3">
      <c r="A28" s="3"/>
      <c r="B28" s="3"/>
      <c r="C28" s="3"/>
    </row>
    <row r="29" spans="1:3">
      <c r="A29" s="3"/>
      <c r="B29" s="3"/>
      <c r="C29" s="3"/>
    </row>
    <row r="30" spans="1:3">
      <c r="A30" s="3"/>
      <c r="B30" s="3"/>
      <c r="C30" s="3"/>
    </row>
    <row r="31" spans="1:3">
      <c r="A31" s="3"/>
      <c r="B31" s="3"/>
      <c r="C31" s="3"/>
    </row>
    <row r="32" spans="1:3">
      <c r="A32" s="3"/>
      <c r="B32" s="3"/>
      <c r="C32" s="3"/>
    </row>
  </sheetData>
  <sheetProtection algorithmName="SHA-512" hashValue="WVKoRBPl0yuc50xXtWkHGpgjEszM7y4PmGSnmW6ClHN5ypvXPyLVsyMXwA6ELy95qdl6xL0CmNP5f6b+s/kumg==" saltValue="teiCW2VQ1nfTf0ezk18CTQ==" spinCount="100000" sheet="1" objects="1" scenarios="1"/>
  <pageMargins left="0.7" right="0.7" top="0.75" bottom="0.75" header="0.3" footer="0.3"/>
  <pageSetup paperSize="9"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57E188"/>
  </sheetPr>
  <dimension ref="A1:AA95"/>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147</v>
      </c>
      <c r="B1" s="8"/>
      <c r="C1" s="8"/>
      <c r="D1" s="8"/>
      <c r="E1" s="8"/>
      <c r="F1" s="8"/>
      <c r="G1" s="8"/>
      <c r="H1" s="8"/>
      <c r="I1" s="8"/>
      <c r="J1" s="8"/>
      <c r="K1" s="8"/>
      <c r="L1" s="8"/>
      <c r="M1" s="8"/>
      <c r="N1" s="8"/>
      <c r="O1" s="8"/>
      <c r="P1" s="8"/>
      <c r="Q1" s="8"/>
      <c r="R1" s="8"/>
      <c r="S1" s="8"/>
      <c r="T1" s="8"/>
      <c r="U1" s="8"/>
      <c r="V1" s="8"/>
      <c r="W1" s="8"/>
      <c r="X1" s="8"/>
      <c r="Y1" s="8"/>
      <c r="Z1" s="8"/>
      <c r="AA1" s="8"/>
    </row>
    <row r="2" spans="1:27">
      <c r="A2" s="10" t="s">
        <v>21</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104746.28647814688</v>
      </c>
      <c r="F6" s="12">
        <v>8953.5684663852462</v>
      </c>
      <c r="G6" s="12">
        <v>10753.326191920885</v>
      </c>
      <c r="H6" s="12">
        <v>9301.2036694187373</v>
      </c>
      <c r="I6" s="12">
        <v>56006.830405605782</v>
      </c>
      <c r="J6" s="12">
        <v>6395.7643755615572</v>
      </c>
      <c r="K6" s="12">
        <v>30787.555813213636</v>
      </c>
      <c r="L6" s="12">
        <v>25993.368479281253</v>
      </c>
      <c r="M6" s="12">
        <v>5.0422845192234114E-4</v>
      </c>
      <c r="N6" s="12">
        <v>6.4166345288087078E-3</v>
      </c>
      <c r="O6" s="12">
        <v>23583.007130315586</v>
      </c>
      <c r="P6" s="12">
        <v>1529.1245046568799</v>
      </c>
      <c r="Q6" s="12">
        <v>1.4589245145941218E-4</v>
      </c>
      <c r="R6" s="12">
        <v>24607.724331675003</v>
      </c>
      <c r="S6" s="12">
        <v>1.3128834022938889E-2</v>
      </c>
      <c r="T6" s="12">
        <v>22373.731899915656</v>
      </c>
      <c r="U6" s="12">
        <v>1.8733637369848261E-2</v>
      </c>
      <c r="V6" s="12">
        <v>2.0017909713819835E-4</v>
      </c>
      <c r="W6" s="12">
        <v>5.620404888784579E-5</v>
      </c>
      <c r="X6" s="12">
        <v>0.16558684832125789</v>
      </c>
      <c r="Y6" s="12">
        <v>4.3063951949262782E-5</v>
      </c>
      <c r="Z6" s="12">
        <v>2.0942379423697787E-4</v>
      </c>
      <c r="AA6" s="12">
        <v>1.6404312463437581E-2</v>
      </c>
    </row>
    <row r="7" spans="1:27">
      <c r="A7" s="11" t="s">
        <v>18</v>
      </c>
      <c r="B7" s="11" t="s">
        <v>11</v>
      </c>
      <c r="C7" s="12">
        <v>0</v>
      </c>
      <c r="D7" s="12">
        <v>0</v>
      </c>
      <c r="E7" s="12">
        <v>46949.761681547847</v>
      </c>
      <c r="F7" s="12">
        <v>8.3113004286615805E-2</v>
      </c>
      <c r="G7" s="12">
        <v>59203.115873202885</v>
      </c>
      <c r="H7" s="12">
        <v>36684.884480517459</v>
      </c>
      <c r="I7" s="12">
        <v>35258.853498594101</v>
      </c>
      <c r="J7" s="12">
        <v>6847.6477052875043</v>
      </c>
      <c r="K7" s="12">
        <v>66594.537666188335</v>
      </c>
      <c r="L7" s="12">
        <v>5.9871039446605858E-4</v>
      </c>
      <c r="M7" s="12">
        <v>2.7792691818842282E-4</v>
      </c>
      <c r="N7" s="12">
        <v>1.0200054920907949E-4</v>
      </c>
      <c r="O7" s="12">
        <v>5.856389918403323E-3</v>
      </c>
      <c r="P7" s="12">
        <v>3.8298055003160345E-2</v>
      </c>
      <c r="Q7" s="12">
        <v>4.3147528761670996E-5</v>
      </c>
      <c r="R7" s="12">
        <v>6.4190360088372436E-2</v>
      </c>
      <c r="S7" s="12">
        <v>5.0560764214193363E-4</v>
      </c>
      <c r="T7" s="12">
        <v>1.6075564397341484E-3</v>
      </c>
      <c r="U7" s="12">
        <v>7.9939671508682294E-4</v>
      </c>
      <c r="V7" s="12">
        <v>1.5034782425800987E-3</v>
      </c>
      <c r="W7" s="12">
        <v>1.2800591044976443E-5</v>
      </c>
      <c r="X7" s="12">
        <v>2.8583152151339837E-3</v>
      </c>
      <c r="Y7" s="12">
        <v>2.8674913793209776E-3</v>
      </c>
      <c r="Z7" s="12">
        <v>1.754716058117178E-6</v>
      </c>
      <c r="AA7" s="12">
        <v>0</v>
      </c>
    </row>
    <row r="8" spans="1:27">
      <c r="A8" s="11" t="s">
        <v>18</v>
      </c>
      <c r="B8" s="11" t="s">
        <v>8</v>
      </c>
      <c r="C8" s="12">
        <v>0</v>
      </c>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row>
    <row r="14" spans="1:27">
      <c r="A14" s="11" t="s">
        <v>18</v>
      </c>
      <c r="B14" s="11" t="s">
        <v>9</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row>
    <row r="15" spans="1:27">
      <c r="A15" s="11" t="s">
        <v>18</v>
      </c>
      <c r="B15" s="11" t="s">
        <v>102</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row>
    <row r="16" spans="1:27">
      <c r="A16" s="11" t="s">
        <v>18</v>
      </c>
      <c r="B16" s="11" t="s">
        <v>15</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5" t="s">
        <v>98</v>
      </c>
      <c r="B18" s="35"/>
      <c r="C18" s="29">
        <v>0</v>
      </c>
      <c r="D18" s="29">
        <v>0</v>
      </c>
      <c r="E18" s="29">
        <v>151696.04815969474</v>
      </c>
      <c r="F18" s="29">
        <v>8953.6515793895323</v>
      </c>
      <c r="G18" s="29">
        <v>69956.442065123774</v>
      </c>
      <c r="H18" s="29">
        <v>45986.0881499362</v>
      </c>
      <c r="I18" s="29">
        <v>91265.68390419989</v>
      </c>
      <c r="J18" s="29">
        <v>13243.412080849062</v>
      </c>
      <c r="K18" s="29">
        <v>97382.09347940197</v>
      </c>
      <c r="L18" s="29">
        <v>25993.369077991647</v>
      </c>
      <c r="M18" s="29">
        <v>7.8215537011076396E-4</v>
      </c>
      <c r="N18" s="29">
        <v>6.5186350780177876E-3</v>
      </c>
      <c r="O18" s="29">
        <v>23583.012986705504</v>
      </c>
      <c r="P18" s="29">
        <v>1529.1628027118832</v>
      </c>
      <c r="Q18" s="29">
        <v>1.8903998022108318E-4</v>
      </c>
      <c r="R18" s="29">
        <v>24607.788522035091</v>
      </c>
      <c r="S18" s="29">
        <v>1.3634441665080823E-2</v>
      </c>
      <c r="T18" s="29">
        <v>22373.733507472094</v>
      </c>
      <c r="U18" s="29">
        <v>1.9533034084935084E-2</v>
      </c>
      <c r="V18" s="29">
        <v>1.703657339718297E-3</v>
      </c>
      <c r="W18" s="29">
        <v>6.9004639932822233E-5</v>
      </c>
      <c r="X18" s="29">
        <v>0.16844516353639188</v>
      </c>
      <c r="Y18" s="29">
        <v>2.9105553312702404E-3</v>
      </c>
      <c r="Z18" s="29">
        <v>2.1117851029509504E-4</v>
      </c>
      <c r="AA18" s="29">
        <v>1.6404312463437581E-2</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730.85730824630514</v>
      </c>
      <c r="F21" s="12">
        <v>0.21141044185123375</v>
      </c>
      <c r="G21" s="12">
        <v>8174.2339734064008</v>
      </c>
      <c r="H21" s="12">
        <v>9301.2033722761898</v>
      </c>
      <c r="I21" s="12">
        <v>12406.812647584102</v>
      </c>
      <c r="J21" s="12">
        <v>2.5338819643516263E-2</v>
      </c>
      <c r="K21" s="12">
        <v>1435.2578809288404</v>
      </c>
      <c r="L21" s="12">
        <v>89.648807692865958</v>
      </c>
      <c r="M21" s="12">
        <v>9.3384540628445486E-6</v>
      </c>
      <c r="N21" s="12">
        <v>1.1846144135191001E-5</v>
      </c>
      <c r="O21" s="12">
        <v>1.4704960783207859E-2</v>
      </c>
      <c r="P21" s="12">
        <v>7.6831848932107185E-5</v>
      </c>
      <c r="Q21" s="12">
        <v>3.71344059905555E-6</v>
      </c>
      <c r="R21" s="12">
        <v>4533.8949621178308</v>
      </c>
      <c r="S21" s="12">
        <v>1.2742727021162848E-2</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0</v>
      </c>
      <c r="E23" s="12">
        <v>0</v>
      </c>
      <c r="F23" s="12">
        <v>0</v>
      </c>
      <c r="G23" s="12">
        <v>0</v>
      </c>
      <c r="H23" s="12">
        <v>0</v>
      </c>
      <c r="I23" s="12">
        <v>0</v>
      </c>
      <c r="J23" s="12">
        <v>0</v>
      </c>
      <c r="K23" s="12">
        <v>0</v>
      </c>
      <c r="L23" s="12">
        <v>0</v>
      </c>
      <c r="M23" s="12">
        <v>0</v>
      </c>
      <c r="N23" s="12">
        <v>0</v>
      </c>
      <c r="O23" s="12">
        <v>0</v>
      </c>
      <c r="P23" s="12">
        <v>0</v>
      </c>
      <c r="Q23" s="12">
        <v>0</v>
      </c>
      <c r="R23" s="12">
        <v>0</v>
      </c>
      <c r="S23" s="12">
        <v>0</v>
      </c>
      <c r="T23" s="12">
        <v>0</v>
      </c>
      <c r="U23" s="12">
        <v>0</v>
      </c>
      <c r="V23" s="12">
        <v>0</v>
      </c>
      <c r="W23" s="12">
        <v>0</v>
      </c>
      <c r="X23" s="12">
        <v>0</v>
      </c>
      <c r="Y23" s="12">
        <v>0</v>
      </c>
      <c r="Z23" s="12">
        <v>0</v>
      </c>
      <c r="AA23" s="12">
        <v>0</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0</v>
      </c>
      <c r="D28" s="12">
        <v>0</v>
      </c>
      <c r="E28" s="12">
        <v>0</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row>
    <row r="29" spans="1:27">
      <c r="A29" s="11" t="s">
        <v>26</v>
      </c>
      <c r="B29" s="11" t="s">
        <v>9</v>
      </c>
      <c r="C29" s="12">
        <v>0</v>
      </c>
      <c r="D29" s="12">
        <v>0</v>
      </c>
      <c r="E29" s="12">
        <v>0</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row>
    <row r="30" spans="1:27">
      <c r="A30" s="11" t="s">
        <v>26</v>
      </c>
      <c r="B30" s="11" t="s">
        <v>102</v>
      </c>
      <c r="C30" s="12">
        <v>0</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row>
    <row r="31" spans="1:27">
      <c r="A31" s="11" t="s">
        <v>26</v>
      </c>
      <c r="B31" s="11" t="s">
        <v>15</v>
      </c>
      <c r="C31" s="12">
        <v>0</v>
      </c>
      <c r="D31" s="12">
        <v>0</v>
      </c>
      <c r="E31" s="12">
        <v>0</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0</v>
      </c>
      <c r="D33" s="29">
        <v>0</v>
      </c>
      <c r="E33" s="29">
        <v>730.85730824630514</v>
      </c>
      <c r="F33" s="29">
        <v>0.21141044185123375</v>
      </c>
      <c r="G33" s="29">
        <v>8174.2339734064008</v>
      </c>
      <c r="H33" s="29">
        <v>9301.2033722761898</v>
      </c>
      <c r="I33" s="29">
        <v>12406.812647584102</v>
      </c>
      <c r="J33" s="29">
        <v>2.5338819643516263E-2</v>
      </c>
      <c r="K33" s="29">
        <v>1435.2578809288404</v>
      </c>
      <c r="L33" s="29">
        <v>89.648807692865958</v>
      </c>
      <c r="M33" s="29">
        <v>9.3384540628445486E-6</v>
      </c>
      <c r="N33" s="29">
        <v>1.1846144135191001E-5</v>
      </c>
      <c r="O33" s="29">
        <v>1.4704960783207859E-2</v>
      </c>
      <c r="P33" s="29">
        <v>7.6831848932107185E-5</v>
      </c>
      <c r="Q33" s="29">
        <v>3.71344059905555E-6</v>
      </c>
      <c r="R33" s="29">
        <v>4533.8949621178308</v>
      </c>
      <c r="S33" s="29">
        <v>1.2742727021162848E-2</v>
      </c>
      <c r="T33" s="29">
        <v>0</v>
      </c>
      <c r="U33" s="29">
        <v>0</v>
      </c>
      <c r="V33" s="29">
        <v>0</v>
      </c>
      <c r="W33" s="29">
        <v>0</v>
      </c>
      <c r="X33" s="29">
        <v>0</v>
      </c>
      <c r="Y33" s="29">
        <v>0</v>
      </c>
      <c r="Z33" s="29">
        <v>0</v>
      </c>
      <c r="AA33" s="29">
        <v>0</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104015.42916990057</v>
      </c>
      <c r="F36" s="12">
        <v>8953.3570559433956</v>
      </c>
      <c r="G36" s="12">
        <v>2579.0922185144855</v>
      </c>
      <c r="H36" s="12">
        <v>2.9714254809078291E-4</v>
      </c>
      <c r="I36" s="12">
        <v>43600.017758021684</v>
      </c>
      <c r="J36" s="12">
        <v>6395.7390367419139</v>
      </c>
      <c r="K36" s="12">
        <v>29352.297932284797</v>
      </c>
      <c r="L36" s="12">
        <v>25903.719671588387</v>
      </c>
      <c r="M36" s="12">
        <v>4.9488999785949662E-4</v>
      </c>
      <c r="N36" s="12">
        <v>6.4047883846735168E-3</v>
      </c>
      <c r="O36" s="12">
        <v>23582.992425354802</v>
      </c>
      <c r="P36" s="12">
        <v>1529.124427825031</v>
      </c>
      <c r="Q36" s="12">
        <v>1.4217901086035662E-4</v>
      </c>
      <c r="R36" s="12">
        <v>20073.829369557174</v>
      </c>
      <c r="S36" s="12">
        <v>3.8610700177604086E-4</v>
      </c>
      <c r="T36" s="12">
        <v>22373.731899915656</v>
      </c>
      <c r="U36" s="12">
        <v>1.8733637369848261E-2</v>
      </c>
      <c r="V36" s="12">
        <v>2.0017909713819835E-4</v>
      </c>
      <c r="W36" s="12">
        <v>5.620404888784579E-5</v>
      </c>
      <c r="X36" s="12">
        <v>0.16558684832125789</v>
      </c>
      <c r="Y36" s="12">
        <v>4.3063951949262782E-5</v>
      </c>
      <c r="Z36" s="12">
        <v>2.0942379423697787E-4</v>
      </c>
      <c r="AA36" s="12">
        <v>1.6404312463437581E-2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c r="V38" s="12">
        <v>0</v>
      </c>
      <c r="W38" s="12">
        <v>0</v>
      </c>
      <c r="X38" s="12">
        <v>0</v>
      </c>
      <c r="Y38" s="12">
        <v>0</v>
      </c>
      <c r="Z38" s="12">
        <v>0</v>
      </c>
      <c r="AA38" s="12">
        <v>0</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0</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row>
    <row r="44" spans="1:27">
      <c r="A44" s="11" t="s">
        <v>27</v>
      </c>
      <c r="B44" s="11" t="s">
        <v>9</v>
      </c>
      <c r="C44" s="12">
        <v>0</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row>
    <row r="45" spans="1:27">
      <c r="A45" s="11" t="s">
        <v>27</v>
      </c>
      <c r="B45" s="11" t="s">
        <v>102</v>
      </c>
      <c r="C45" s="12">
        <v>0</v>
      </c>
      <c r="D45" s="12">
        <v>0</v>
      </c>
      <c r="E45" s="12">
        <v>0</v>
      </c>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row>
    <row r="46" spans="1:27">
      <c r="A46" s="11" t="s">
        <v>27</v>
      </c>
      <c r="B46" s="11" t="s">
        <v>15</v>
      </c>
      <c r="C46" s="12">
        <v>0</v>
      </c>
      <c r="D46" s="12">
        <v>0</v>
      </c>
      <c r="E46" s="12">
        <v>0</v>
      </c>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0</v>
      </c>
      <c r="D48" s="29">
        <v>0</v>
      </c>
      <c r="E48" s="29">
        <v>104015.42916990057</v>
      </c>
      <c r="F48" s="29">
        <v>8953.3570559433956</v>
      </c>
      <c r="G48" s="29">
        <v>2579.0922185144855</v>
      </c>
      <c r="H48" s="29">
        <v>2.9714254809078291E-4</v>
      </c>
      <c r="I48" s="29">
        <v>43600.017758021684</v>
      </c>
      <c r="J48" s="29">
        <v>6395.7390367419139</v>
      </c>
      <c r="K48" s="29">
        <v>29352.297932284797</v>
      </c>
      <c r="L48" s="29">
        <v>25903.719671588387</v>
      </c>
      <c r="M48" s="29">
        <v>4.9488999785949662E-4</v>
      </c>
      <c r="N48" s="29">
        <v>6.4047883846735168E-3</v>
      </c>
      <c r="O48" s="29">
        <v>23582.992425354802</v>
      </c>
      <c r="P48" s="29">
        <v>1529.124427825031</v>
      </c>
      <c r="Q48" s="29">
        <v>1.4217901086035662E-4</v>
      </c>
      <c r="R48" s="29">
        <v>20073.829369557174</v>
      </c>
      <c r="S48" s="29">
        <v>3.8610700177604086E-4</v>
      </c>
      <c r="T48" s="29">
        <v>22373.731899915656</v>
      </c>
      <c r="U48" s="29">
        <v>1.8733637369848261E-2</v>
      </c>
      <c r="V48" s="29">
        <v>2.0017909713819835E-4</v>
      </c>
      <c r="W48" s="29">
        <v>5.620404888784579E-5</v>
      </c>
      <c r="X48" s="29">
        <v>0.16558684832125789</v>
      </c>
      <c r="Y48" s="29">
        <v>4.3063951949262782E-5</v>
      </c>
      <c r="Z48" s="29">
        <v>2.0942379423697787E-4</v>
      </c>
      <c r="AA48" s="29">
        <v>1.6404312463437581E-2</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46949.761681547847</v>
      </c>
      <c r="F52" s="12">
        <v>8.3113004286615805E-2</v>
      </c>
      <c r="G52" s="12">
        <v>59203.115873202885</v>
      </c>
      <c r="H52" s="12">
        <v>36684.884480517459</v>
      </c>
      <c r="I52" s="12">
        <v>35258.853498594101</v>
      </c>
      <c r="J52" s="12">
        <v>6847.6477052875043</v>
      </c>
      <c r="K52" s="12">
        <v>66594.537666188335</v>
      </c>
      <c r="L52" s="12">
        <v>5.9871039446605858E-4</v>
      </c>
      <c r="M52" s="12">
        <v>2.7792691818842282E-4</v>
      </c>
      <c r="N52" s="12">
        <v>1.0200054920907949E-4</v>
      </c>
      <c r="O52" s="12">
        <v>5.856389918403323E-3</v>
      </c>
      <c r="P52" s="12">
        <v>3.8298055003160345E-2</v>
      </c>
      <c r="Q52" s="12">
        <v>4.3147528761670996E-5</v>
      </c>
      <c r="R52" s="12">
        <v>6.4190360088372436E-2</v>
      </c>
      <c r="S52" s="12">
        <v>5.0560764214193363E-4</v>
      </c>
      <c r="T52" s="12">
        <v>1.6075564397341484E-3</v>
      </c>
      <c r="U52" s="12">
        <v>7.9939671508682294E-4</v>
      </c>
      <c r="V52" s="12">
        <v>1.5034782425800987E-3</v>
      </c>
      <c r="W52" s="12">
        <v>1.2800591044976443E-5</v>
      </c>
      <c r="X52" s="12">
        <v>2.8583152151339837E-3</v>
      </c>
      <c r="Y52" s="12">
        <v>2.8674913793209776E-3</v>
      </c>
      <c r="Z52" s="12">
        <v>1.754716058117178E-6</v>
      </c>
      <c r="AA52" s="12">
        <v>0</v>
      </c>
    </row>
    <row r="53" spans="1:27">
      <c r="A53" s="11" t="s">
        <v>28</v>
      </c>
      <c r="B53" s="11" t="s">
        <v>8</v>
      </c>
      <c r="C53" s="12">
        <v>0</v>
      </c>
      <c r="D53" s="12">
        <v>0</v>
      </c>
      <c r="E53" s="12">
        <v>0</v>
      </c>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0</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row>
    <row r="59" spans="1:27">
      <c r="A59" s="11" t="s">
        <v>28</v>
      </c>
      <c r="B59" s="11" t="s">
        <v>9</v>
      </c>
      <c r="C59" s="12">
        <v>0</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row>
    <row r="60" spans="1:27">
      <c r="A60" s="11" t="s">
        <v>28</v>
      </c>
      <c r="B60" s="11" t="s">
        <v>102</v>
      </c>
      <c r="C60" s="12">
        <v>0</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row>
    <row r="61" spans="1:27">
      <c r="A61" s="11" t="s">
        <v>28</v>
      </c>
      <c r="B61" s="11" t="s">
        <v>15</v>
      </c>
      <c r="C61" s="12">
        <v>0</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0</v>
      </c>
      <c r="D63" s="29">
        <v>0</v>
      </c>
      <c r="E63" s="29">
        <v>46949.761681547847</v>
      </c>
      <c r="F63" s="29">
        <v>8.3113004286615805E-2</v>
      </c>
      <c r="G63" s="29">
        <v>59203.115873202885</v>
      </c>
      <c r="H63" s="29">
        <v>36684.884480517459</v>
      </c>
      <c r="I63" s="29">
        <v>35258.853498594101</v>
      </c>
      <c r="J63" s="29">
        <v>6847.6477052875043</v>
      </c>
      <c r="K63" s="29">
        <v>66594.537666188335</v>
      </c>
      <c r="L63" s="29">
        <v>5.9871039446605858E-4</v>
      </c>
      <c r="M63" s="29">
        <v>2.7792691818842282E-4</v>
      </c>
      <c r="N63" s="29">
        <v>1.0200054920907949E-4</v>
      </c>
      <c r="O63" s="29">
        <v>5.856389918403323E-3</v>
      </c>
      <c r="P63" s="29">
        <v>3.8298055003160345E-2</v>
      </c>
      <c r="Q63" s="29">
        <v>4.3147528761670996E-5</v>
      </c>
      <c r="R63" s="29">
        <v>6.4190360088372436E-2</v>
      </c>
      <c r="S63" s="29">
        <v>5.0560764214193363E-4</v>
      </c>
      <c r="T63" s="29">
        <v>1.6075564397341484E-3</v>
      </c>
      <c r="U63" s="29">
        <v>7.9939671508682294E-4</v>
      </c>
      <c r="V63" s="29">
        <v>1.5034782425800987E-3</v>
      </c>
      <c r="W63" s="29">
        <v>1.2800591044976443E-5</v>
      </c>
      <c r="X63" s="29">
        <v>2.8583152151339837E-3</v>
      </c>
      <c r="Y63" s="29">
        <v>2.8674913793209776E-3</v>
      </c>
      <c r="Z63" s="29">
        <v>1.754716058117178E-6</v>
      </c>
      <c r="AA63" s="29">
        <v>0</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v>
      </c>
      <c r="D70" s="12">
        <v>0</v>
      </c>
      <c r="E70" s="12">
        <v>0</v>
      </c>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row>
    <row r="74" spans="1:27">
      <c r="A74" s="11" t="s">
        <v>29</v>
      </c>
      <c r="B74" s="11" t="s">
        <v>9</v>
      </c>
      <c r="C74" s="12">
        <v>0</v>
      </c>
      <c r="D74" s="12">
        <v>0</v>
      </c>
      <c r="E74" s="12">
        <v>0</v>
      </c>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row>
    <row r="75" spans="1:27">
      <c r="A75" s="11" t="s">
        <v>29</v>
      </c>
      <c r="B75" s="11" t="s">
        <v>102</v>
      </c>
      <c r="C75" s="12">
        <v>0</v>
      </c>
      <c r="D75" s="12">
        <v>0</v>
      </c>
      <c r="E75" s="12">
        <v>0</v>
      </c>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row>
    <row r="76" spans="1:27">
      <c r="A76" s="11" t="s">
        <v>29</v>
      </c>
      <c r="B76" s="11" t="s">
        <v>15</v>
      </c>
      <c r="C76" s="12">
        <v>0</v>
      </c>
      <c r="D76" s="12">
        <v>0</v>
      </c>
      <c r="E76" s="12">
        <v>0</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0</v>
      </c>
      <c r="D78" s="29">
        <v>0</v>
      </c>
      <c r="E78" s="29">
        <v>0</v>
      </c>
      <c r="F78" s="29">
        <v>0</v>
      </c>
      <c r="G78" s="29">
        <v>0</v>
      </c>
      <c r="H78" s="29">
        <v>0</v>
      </c>
      <c r="I78" s="29">
        <v>0</v>
      </c>
      <c r="J78" s="29">
        <v>0</v>
      </c>
      <c r="K78" s="29">
        <v>0</v>
      </c>
      <c r="L78" s="29">
        <v>0</v>
      </c>
      <c r="M78" s="29">
        <v>0</v>
      </c>
      <c r="N78" s="29">
        <v>0</v>
      </c>
      <c r="O78" s="29">
        <v>0</v>
      </c>
      <c r="P78" s="29">
        <v>0</v>
      </c>
      <c r="Q78" s="29">
        <v>0</v>
      </c>
      <c r="R78" s="29">
        <v>0</v>
      </c>
      <c r="S78" s="29">
        <v>0</v>
      </c>
      <c r="T78" s="29">
        <v>0</v>
      </c>
      <c r="U78" s="29">
        <v>0</v>
      </c>
      <c r="V78" s="29">
        <v>0</v>
      </c>
      <c r="W78" s="29">
        <v>0</v>
      </c>
      <c r="X78" s="29">
        <v>0</v>
      </c>
      <c r="Y78" s="29">
        <v>0</v>
      </c>
      <c r="Z78" s="29">
        <v>0</v>
      </c>
      <c r="AA78" s="29">
        <v>0</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0</v>
      </c>
      <c r="E83" s="12">
        <v>0</v>
      </c>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v>
      </c>
      <c r="D85" s="12">
        <v>0</v>
      </c>
      <c r="E85" s="12">
        <v>0</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row>
    <row r="89" spans="1:27">
      <c r="A89" s="11" t="s">
        <v>30</v>
      </c>
      <c r="B89" s="11" t="s">
        <v>9</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row>
    <row r="90" spans="1:27">
      <c r="A90" s="11" t="s">
        <v>30</v>
      </c>
      <c r="B90" s="11" t="s">
        <v>102</v>
      </c>
      <c r="C90" s="12">
        <v>0</v>
      </c>
      <c r="D90" s="12">
        <v>0</v>
      </c>
      <c r="E90" s="12">
        <v>0</v>
      </c>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row>
    <row r="91" spans="1:27">
      <c r="A91" s="11" t="s">
        <v>30</v>
      </c>
      <c r="B91" s="11" t="s">
        <v>15</v>
      </c>
      <c r="C91" s="12">
        <v>0</v>
      </c>
      <c r="D91" s="12">
        <v>0</v>
      </c>
      <c r="E91" s="12">
        <v>0</v>
      </c>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0</v>
      </c>
      <c r="D93" s="29">
        <v>0</v>
      </c>
      <c r="E93" s="29">
        <v>0</v>
      </c>
      <c r="F93" s="29">
        <v>0</v>
      </c>
      <c r="G93" s="29">
        <v>0</v>
      </c>
      <c r="H93" s="29">
        <v>0</v>
      </c>
      <c r="I93" s="29">
        <v>0</v>
      </c>
      <c r="J93" s="29">
        <v>0</v>
      </c>
      <c r="K93" s="29">
        <v>0</v>
      </c>
      <c r="L93" s="29">
        <v>0</v>
      </c>
      <c r="M93" s="29">
        <v>0</v>
      </c>
      <c r="N93" s="29">
        <v>0</v>
      </c>
      <c r="O93" s="29">
        <v>0</v>
      </c>
      <c r="P93" s="29">
        <v>0</v>
      </c>
      <c r="Q93" s="29">
        <v>0</v>
      </c>
      <c r="R93" s="29">
        <v>0</v>
      </c>
      <c r="S93" s="29">
        <v>0</v>
      </c>
      <c r="T93" s="29">
        <v>0</v>
      </c>
      <c r="U93" s="29">
        <v>0</v>
      </c>
      <c r="V93" s="29">
        <v>0</v>
      </c>
      <c r="W93" s="29">
        <v>0</v>
      </c>
      <c r="X93" s="29">
        <v>0</v>
      </c>
      <c r="Y93" s="29">
        <v>0</v>
      </c>
      <c r="Z93" s="29">
        <v>0</v>
      </c>
      <c r="AA93" s="29">
        <v>0</v>
      </c>
    </row>
    <row r="95" spans="1:27" collapsed="1"/>
  </sheetData>
  <sheetProtection algorithmName="SHA-512" hashValue="Xdt8Z+7PT2XC2zdzByRkfEENy6hgpD4C98qjS6mXkZYXWq04CKSFDhKizunXHMxRtEfmGnijZnUxyGMuDiC5kQ==" saltValue="Zson+Z5P9BbG82LmbwMxzA=="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57E188"/>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148</v>
      </c>
      <c r="B1" s="8"/>
      <c r="C1" s="8"/>
      <c r="D1" s="8"/>
      <c r="E1" s="8"/>
      <c r="F1" s="8"/>
      <c r="G1" s="8"/>
      <c r="H1" s="8"/>
      <c r="I1" s="8"/>
      <c r="J1" s="8"/>
      <c r="K1" s="8"/>
      <c r="L1" s="8"/>
      <c r="M1" s="8"/>
      <c r="N1" s="8"/>
      <c r="O1" s="8"/>
      <c r="P1" s="8"/>
      <c r="Q1" s="8"/>
      <c r="R1" s="8"/>
      <c r="S1" s="8"/>
      <c r="T1" s="8"/>
      <c r="U1" s="8"/>
      <c r="V1" s="8"/>
      <c r="W1" s="8"/>
      <c r="X1" s="8"/>
      <c r="Y1" s="8"/>
      <c r="Z1" s="8"/>
      <c r="AA1" s="8"/>
    </row>
    <row r="2" spans="1:27">
      <c r="A2" s="10" t="s">
        <v>83</v>
      </c>
      <c r="B2" s="7" t="s">
        <v>117</v>
      </c>
    </row>
    <row r="3" spans="1:27">
      <c r="B3" s="7"/>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16</v>
      </c>
      <c r="C6" s="12">
        <v>0.31256784608479149</v>
      </c>
      <c r="D6" s="12">
        <v>4.8073801599129072E-2</v>
      </c>
      <c r="E6" s="12">
        <v>0.2188789282160801</v>
      </c>
      <c r="F6" s="12">
        <v>7.8022393471983031E-2</v>
      </c>
      <c r="G6" s="12">
        <v>1.791330469391287E-2</v>
      </c>
      <c r="H6" s="12">
        <v>8.2751270504574995E-2</v>
      </c>
      <c r="I6" s="12">
        <v>0.26369445830912691</v>
      </c>
      <c r="J6" s="12">
        <v>0.28398880543579497</v>
      </c>
      <c r="K6" s="12">
        <v>0.11375638063841577</v>
      </c>
      <c r="L6" s="12">
        <v>79458.813299904228</v>
      </c>
      <c r="M6" s="12">
        <v>76068.785904313991</v>
      </c>
      <c r="N6" s="12">
        <v>2.3183689162051466E-2</v>
      </c>
      <c r="O6" s="12">
        <v>1.5007346251879264E-2</v>
      </c>
      <c r="P6" s="12">
        <v>2.8410057001683701E-2</v>
      </c>
      <c r="Q6" s="12">
        <v>0.18620928625997296</v>
      </c>
      <c r="R6" s="12">
        <v>14211.666723858749</v>
      </c>
      <c r="S6" s="12">
        <v>4.8718737707328139E-2</v>
      </c>
      <c r="T6" s="12">
        <v>4.8207107092087448E-2</v>
      </c>
      <c r="U6" s="12">
        <v>7.3034150925451027E-2</v>
      </c>
      <c r="V6" s="12">
        <v>28680.70201281464</v>
      </c>
      <c r="W6" s="12">
        <v>11165.060815882722</v>
      </c>
      <c r="X6" s="12">
        <v>209.10662410751098</v>
      </c>
      <c r="Y6" s="12">
        <v>18846.927261919365</v>
      </c>
      <c r="Z6" s="12">
        <v>34381.168879823184</v>
      </c>
      <c r="AA6" s="12">
        <v>144.10971178583455</v>
      </c>
    </row>
    <row r="7" spans="1:27">
      <c r="A7" s="11" t="s">
        <v>27</v>
      </c>
      <c r="B7" s="11" t="s">
        <v>16</v>
      </c>
      <c r="C7" s="12">
        <v>998.24887314964212</v>
      </c>
      <c r="D7" s="12">
        <v>6.5326904643203836</v>
      </c>
      <c r="E7" s="12">
        <v>488.7775559304726</v>
      </c>
      <c r="F7" s="12">
        <v>17392.85728660538</v>
      </c>
      <c r="G7" s="12">
        <v>88760.010134787284</v>
      </c>
      <c r="H7" s="12">
        <v>405821.16519578552</v>
      </c>
      <c r="I7" s="12">
        <v>22530.399002963968</v>
      </c>
      <c r="J7" s="12">
        <v>107427.38781778861</v>
      </c>
      <c r="K7" s="12">
        <v>37037.213055015396</v>
      </c>
      <c r="L7" s="12">
        <v>74350.880139015673</v>
      </c>
      <c r="M7" s="12">
        <v>81434.59717612539</v>
      </c>
      <c r="N7" s="12">
        <v>17711.230949716373</v>
      </c>
      <c r="O7" s="12">
        <v>8.5363783937766627E-2</v>
      </c>
      <c r="P7" s="12">
        <v>140311.88057071751</v>
      </c>
      <c r="Q7" s="12">
        <v>705581.99039960746</v>
      </c>
      <c r="R7" s="12">
        <v>49614.161588516916</v>
      </c>
      <c r="S7" s="12">
        <v>134863.03376069822</v>
      </c>
      <c r="T7" s="12">
        <v>133211.2423702855</v>
      </c>
      <c r="U7" s="12">
        <v>99124.086971299257</v>
      </c>
      <c r="V7" s="12">
        <v>231385.88892515516</v>
      </c>
      <c r="W7" s="12">
        <v>55616.504358577949</v>
      </c>
      <c r="X7" s="12">
        <v>1.2800678270963815E-2</v>
      </c>
      <c r="Y7" s="12">
        <v>5653.5456949267564</v>
      </c>
      <c r="Z7" s="12">
        <v>107576.78663703053</v>
      </c>
      <c r="AA7" s="12">
        <v>6371.4830237324531</v>
      </c>
    </row>
    <row r="8" spans="1:27">
      <c r="A8" s="11" t="s">
        <v>28</v>
      </c>
      <c r="B8" s="11" t="s">
        <v>16</v>
      </c>
      <c r="C8" s="12">
        <v>9.9634964548114199E-2</v>
      </c>
      <c r="D8" s="12">
        <v>1.1378187677000235E-2</v>
      </c>
      <c r="E8" s="12">
        <v>3.8440016433288121E-2</v>
      </c>
      <c r="F8" s="12">
        <v>3.4979823087646321E-2</v>
      </c>
      <c r="G8" s="12">
        <v>0.12479319203334791</v>
      </c>
      <c r="H8" s="12">
        <v>6.711642546860655E-2</v>
      </c>
      <c r="I8" s="12">
        <v>8.6251641330394119E-2</v>
      </c>
      <c r="J8" s="12">
        <v>2.6491863734504101E-2</v>
      </c>
      <c r="K8" s="12">
        <v>42349.369552868062</v>
      </c>
      <c r="L8" s="12">
        <v>1.4255256450990376E-2</v>
      </c>
      <c r="M8" s="12">
        <v>262270.26536551735</v>
      </c>
      <c r="N8" s="12">
        <v>6.7747598113889257E-3</v>
      </c>
      <c r="O8" s="12">
        <v>1.1469252857132959E-2</v>
      </c>
      <c r="P8" s="12">
        <v>7556.445860119803</v>
      </c>
      <c r="Q8" s="12">
        <v>1.6927709681689319E-2</v>
      </c>
      <c r="R8" s="12">
        <v>2.3345112495883572E-2</v>
      </c>
      <c r="S8" s="12">
        <v>2.3320952217409537E-2</v>
      </c>
      <c r="T8" s="12">
        <v>1.082344062880765E-2</v>
      </c>
      <c r="U8" s="12">
        <v>0.34188317669833501</v>
      </c>
      <c r="V8" s="12">
        <v>82.047559963547883</v>
      </c>
      <c r="W8" s="12">
        <v>1.7041247894634393E-2</v>
      </c>
      <c r="X8" s="12">
        <v>7.4337714618989787E-3</v>
      </c>
      <c r="Y8" s="12">
        <v>8435.9856842082572</v>
      </c>
      <c r="Z8" s="12">
        <v>8167.3211158996255</v>
      </c>
      <c r="AA8" s="12">
        <v>67.394340674074201</v>
      </c>
    </row>
    <row r="9" spans="1:27">
      <c r="A9" s="11" t="s">
        <v>29</v>
      </c>
      <c r="B9" s="11" t="s">
        <v>16</v>
      </c>
      <c r="C9" s="12">
        <v>813.19197311426444</v>
      </c>
      <c r="D9" s="12">
        <v>9868.3922109046125</v>
      </c>
      <c r="E9" s="12">
        <v>10505.178716805633</v>
      </c>
      <c r="F9" s="12">
        <v>10242.096387307211</v>
      </c>
      <c r="G9" s="12">
        <v>5256.0491392856666</v>
      </c>
      <c r="H9" s="12">
        <v>297.98831199392657</v>
      </c>
      <c r="I9" s="12">
        <v>8.7066802433958888</v>
      </c>
      <c r="J9" s="12">
        <v>2.9067684088278032</v>
      </c>
      <c r="K9" s="12">
        <v>5379.8089053023623</v>
      </c>
      <c r="L9" s="12">
        <v>2.7058336386211397</v>
      </c>
      <c r="M9" s="12">
        <v>5276.4069054780985</v>
      </c>
      <c r="N9" s="12">
        <v>0.25431360097287437</v>
      </c>
      <c r="O9" s="12">
        <v>4.4885578878447054</v>
      </c>
      <c r="P9" s="12">
        <v>9.5216696805255921E-2</v>
      </c>
      <c r="Q9" s="12">
        <v>42116.080905268398</v>
      </c>
      <c r="R9" s="12">
        <v>4151.6418023427241</v>
      </c>
      <c r="S9" s="12">
        <v>8393.0875940863625</v>
      </c>
      <c r="T9" s="12">
        <v>14141.597661058704</v>
      </c>
      <c r="U9" s="12">
        <v>11026.625105150264</v>
      </c>
      <c r="V9" s="12">
        <v>8920.5583074616479</v>
      </c>
      <c r="W9" s="12">
        <v>5806.6047356982563</v>
      </c>
      <c r="X9" s="12">
        <v>4523.5850035424846</v>
      </c>
      <c r="Y9" s="12">
        <v>696.66791757028523</v>
      </c>
      <c r="Z9" s="12">
        <v>33610.747409438482</v>
      </c>
      <c r="AA9" s="12">
        <v>3672.4206119348105</v>
      </c>
    </row>
    <row r="10" spans="1:27">
      <c r="A10" s="11" t="s">
        <v>30</v>
      </c>
      <c r="B10" s="11" t="s">
        <v>16</v>
      </c>
      <c r="C10" s="12">
        <v>0.1404239043054798</v>
      </c>
      <c r="D10" s="12">
        <v>1.5595403598267294E-2</v>
      </c>
      <c r="E10" s="12">
        <v>3.6070972823367242E-2</v>
      </c>
      <c r="F10" s="12">
        <v>1.5371196125375989E-2</v>
      </c>
      <c r="G10" s="12">
        <v>0.15017237409635689</v>
      </c>
      <c r="H10" s="12">
        <v>3.1772239139488505E-2</v>
      </c>
      <c r="I10" s="12">
        <v>1.7699401495344422E-2</v>
      </c>
      <c r="J10" s="12">
        <v>4.1399638890163494E-2</v>
      </c>
      <c r="K10" s="12">
        <v>2.3419640911791662E-2</v>
      </c>
      <c r="L10" s="12">
        <v>5.8711711035859322E-2</v>
      </c>
      <c r="M10" s="12">
        <v>1.9584808490546991E-2</v>
      </c>
      <c r="N10" s="12">
        <v>1.0175081371986869E-2</v>
      </c>
      <c r="O10" s="12">
        <v>8.3840311677257605E-3</v>
      </c>
      <c r="P10" s="12">
        <v>1.072705975889141E-2</v>
      </c>
      <c r="Q10" s="12">
        <v>1.043691779773699E-2</v>
      </c>
      <c r="R10" s="12">
        <v>9.4097498756427599E-3</v>
      </c>
      <c r="S10" s="12">
        <v>8.3405871565226091E-3</v>
      </c>
      <c r="T10" s="12">
        <v>7.6018035685195195E-3</v>
      </c>
      <c r="U10" s="12">
        <v>8.1554288354089791E-3</v>
      </c>
      <c r="V10" s="12">
        <v>1.745645870205079E-2</v>
      </c>
      <c r="W10" s="12">
        <v>6.8627049309013992E-3</v>
      </c>
      <c r="X10" s="12">
        <v>5.2956703268315303E-3</v>
      </c>
      <c r="Y10" s="12">
        <v>1.3136124143886801E-2</v>
      </c>
      <c r="Z10" s="12">
        <v>4.2123189497020007E-3</v>
      </c>
      <c r="AA10" s="12">
        <v>2.379185099543055E-3</v>
      </c>
    </row>
    <row r="11" spans="1:27">
      <c r="A11" s="25" t="s">
        <v>18</v>
      </c>
      <c r="B11" s="25" t="s">
        <v>101</v>
      </c>
      <c r="C11" s="29">
        <v>1811.9934729788449</v>
      </c>
      <c r="D11" s="29">
        <v>9874.9999487618079</v>
      </c>
      <c r="E11" s="29">
        <v>10994.249662653578</v>
      </c>
      <c r="F11" s="29">
        <v>27635.082047325275</v>
      </c>
      <c r="G11" s="29">
        <v>94016.352152943771</v>
      </c>
      <c r="H11" s="29">
        <v>406119.33514771459</v>
      </c>
      <c r="I11" s="29">
        <v>22539.473328708496</v>
      </c>
      <c r="J11" s="29">
        <v>107430.6464665055</v>
      </c>
      <c r="K11" s="29">
        <v>84766.528689207364</v>
      </c>
      <c r="L11" s="29">
        <v>153812.47223952599</v>
      </c>
      <c r="M11" s="29">
        <v>425050.07493624336</v>
      </c>
      <c r="N11" s="29">
        <v>17711.525396847694</v>
      </c>
      <c r="O11" s="29">
        <v>4.6087823020592102</v>
      </c>
      <c r="P11" s="29">
        <v>147868.46078465087</v>
      </c>
      <c r="Q11" s="29">
        <v>747698.28487878956</v>
      </c>
      <c r="R11" s="29">
        <v>67977.502869580756</v>
      </c>
      <c r="S11" s="29">
        <v>143256.20173506168</v>
      </c>
      <c r="T11" s="29">
        <v>147352.9066636955</v>
      </c>
      <c r="U11" s="29">
        <v>110151.13514920598</v>
      </c>
      <c r="V11" s="29">
        <v>269069.21426185372</v>
      </c>
      <c r="W11" s="29">
        <v>72588.193814111757</v>
      </c>
      <c r="X11" s="29">
        <v>4732.7171577700547</v>
      </c>
      <c r="Y11" s="29">
        <v>33633.13969474881</v>
      </c>
      <c r="Z11" s="29">
        <v>183736.02825451078</v>
      </c>
      <c r="AA11" s="29">
        <v>10255.410067312272</v>
      </c>
    </row>
  </sheetData>
  <sheetProtection algorithmName="SHA-512" hashValue="/xaS2bGnYJ4dtJLRw2EMDv2Z0/TYujKZklV1lRY5F8TUs8kvFLwcPQILXDVyzOVYvZJ6x6NVNwX3vQkk7s5f/g==" saltValue="HQIj1e/dggKpznt3VtwTEA==" spinCount="100000" sheet="1" objects="1" scenarios="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57E188"/>
  </sheetPr>
  <dimension ref="A1:AA11"/>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149</v>
      </c>
      <c r="B1" s="8"/>
      <c r="C1" s="8"/>
      <c r="D1" s="8"/>
      <c r="E1" s="8"/>
      <c r="F1" s="8"/>
      <c r="G1" s="8"/>
      <c r="H1" s="8"/>
      <c r="I1" s="8"/>
      <c r="J1" s="8"/>
      <c r="K1" s="8"/>
      <c r="L1" s="8"/>
      <c r="M1" s="8"/>
      <c r="N1" s="8"/>
      <c r="O1" s="8"/>
      <c r="P1" s="8"/>
      <c r="Q1" s="8"/>
      <c r="R1" s="8"/>
      <c r="S1" s="8"/>
      <c r="T1" s="8"/>
      <c r="U1" s="8"/>
      <c r="V1" s="8"/>
      <c r="W1" s="8"/>
      <c r="X1" s="8"/>
      <c r="Y1" s="8"/>
      <c r="Z1" s="8"/>
      <c r="AA1" s="8"/>
    </row>
    <row r="2" spans="1:27">
      <c r="A2" s="10" t="s">
        <v>7</v>
      </c>
      <c r="B2" s="7" t="s">
        <v>115</v>
      </c>
    </row>
    <row r="4" spans="1:27">
      <c r="A4" s="7" t="s">
        <v>52</v>
      </c>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26</v>
      </c>
      <c r="B6" s="11" t="s">
        <v>7</v>
      </c>
      <c r="C6" s="12">
        <v>5355.8807607030003</v>
      </c>
      <c r="D6" s="12">
        <v>67979.389601626011</v>
      </c>
      <c r="E6" s="12">
        <v>164516.56066588999</v>
      </c>
      <c r="F6" s="12">
        <v>599.3309780400001</v>
      </c>
      <c r="G6" s="12">
        <v>3288.2075551379999</v>
      </c>
      <c r="H6" s="12">
        <v>5.4051196959999999</v>
      </c>
      <c r="I6" s="12">
        <v>2.7378181100000001</v>
      </c>
      <c r="J6" s="12">
        <v>87.554842491999992</v>
      </c>
      <c r="K6" s="12">
        <v>2.2569272869999994</v>
      </c>
      <c r="L6" s="12">
        <v>6466.2985049790004</v>
      </c>
      <c r="M6" s="12">
        <v>5794.3467274930008</v>
      </c>
      <c r="N6" s="12">
        <v>172.58588879499999</v>
      </c>
      <c r="O6" s="12">
        <v>817.87362254199991</v>
      </c>
      <c r="P6" s="12">
        <v>222.61225539400002</v>
      </c>
      <c r="Q6" s="12">
        <v>13253.218643642998</v>
      </c>
      <c r="R6" s="12">
        <v>2.3208303450000001</v>
      </c>
      <c r="S6" s="12">
        <v>324.477400789</v>
      </c>
      <c r="T6" s="12">
        <v>494.37558870999999</v>
      </c>
      <c r="U6" s="12">
        <v>861.00628135099998</v>
      </c>
      <c r="V6" s="12">
        <v>479.99964100300002</v>
      </c>
      <c r="W6" s="12">
        <v>1445.8691720579998</v>
      </c>
      <c r="X6" s="12">
        <v>1180.9497479209997</v>
      </c>
      <c r="Y6" s="12">
        <v>217.701563556</v>
      </c>
      <c r="Z6" s="12">
        <v>718.20972550800013</v>
      </c>
      <c r="AA6" s="12">
        <v>359.61719008800003</v>
      </c>
    </row>
    <row r="7" spans="1:27">
      <c r="A7" s="11" t="s">
        <v>27</v>
      </c>
      <c r="B7" s="11" t="s">
        <v>7</v>
      </c>
      <c r="C7" s="12">
        <v>0.27406722700000002</v>
      </c>
      <c r="D7" s="12">
        <v>0.27414152600000002</v>
      </c>
      <c r="E7" s="12">
        <v>2298.4230229999998</v>
      </c>
      <c r="F7" s="12">
        <v>15439.34607</v>
      </c>
      <c r="G7" s="12">
        <v>27.977579779999999</v>
      </c>
      <c r="H7" s="12">
        <v>70746.083530000004</v>
      </c>
      <c r="I7" s="12">
        <v>2770.009715443</v>
      </c>
      <c r="J7" s="12">
        <v>15172.114901000001</v>
      </c>
      <c r="K7" s="12">
        <v>5008.9864109999999</v>
      </c>
      <c r="L7" s="12">
        <v>614.26073032999989</v>
      </c>
      <c r="M7" s="12">
        <v>413.93710660399995</v>
      </c>
      <c r="N7" s="12">
        <v>479.73315103700003</v>
      </c>
      <c r="O7" s="12">
        <v>5651.3050743000003</v>
      </c>
      <c r="P7" s="12">
        <v>1126.5597960690002</v>
      </c>
      <c r="Q7" s="12">
        <v>3699.5846421459996</v>
      </c>
      <c r="R7" s="12">
        <v>0.29469780100000004</v>
      </c>
      <c r="S7" s="12">
        <v>2674.4750660199998</v>
      </c>
      <c r="T7" s="12">
        <v>1641.2374355220002</v>
      </c>
      <c r="U7" s="12">
        <v>3333.9155204600002</v>
      </c>
      <c r="V7" s="12">
        <v>2550.2483203680008</v>
      </c>
      <c r="W7" s="12">
        <v>3118.8590737260001</v>
      </c>
      <c r="X7" s="12">
        <v>1700.1748256380001</v>
      </c>
      <c r="Y7" s="12">
        <v>531.25508117899994</v>
      </c>
      <c r="Z7" s="12">
        <v>7371.6422170240003</v>
      </c>
      <c r="AA7" s="12">
        <v>0.31168249400000003</v>
      </c>
    </row>
    <row r="8" spans="1:27">
      <c r="A8" s="11" t="s">
        <v>28</v>
      </c>
      <c r="B8" s="11" t="s">
        <v>7</v>
      </c>
      <c r="C8" s="12">
        <v>22573.953052112</v>
      </c>
      <c r="D8" s="12">
        <v>34316.09938325001</v>
      </c>
      <c r="E8" s="12">
        <v>183.138811807</v>
      </c>
      <c r="F8" s="12">
        <v>30247.080394645003</v>
      </c>
      <c r="G8" s="12">
        <v>5779.874341402</v>
      </c>
      <c r="H8" s="12">
        <v>30.034924869999998</v>
      </c>
      <c r="I8" s="12">
        <v>14913.679789049002</v>
      </c>
      <c r="J8" s="12">
        <v>5328.875422963999</v>
      </c>
      <c r="K8" s="12">
        <v>11.188573823</v>
      </c>
      <c r="L8" s="12">
        <v>657.88301612999999</v>
      </c>
      <c r="M8" s="12">
        <v>6.9306741880000002</v>
      </c>
      <c r="N8" s="12">
        <v>91.449235903000002</v>
      </c>
      <c r="O8" s="12">
        <v>2917.6400478119999</v>
      </c>
      <c r="P8" s="12">
        <v>464.96178332399995</v>
      </c>
      <c r="Q8" s="12">
        <v>2151.5032070470002</v>
      </c>
      <c r="R8" s="12">
        <v>4.9412955020000009</v>
      </c>
      <c r="S8" s="12">
        <v>1016.3445867319999</v>
      </c>
      <c r="T8" s="12">
        <v>1344.5123239519999</v>
      </c>
      <c r="U8" s="12">
        <v>1498.595359618</v>
      </c>
      <c r="V8" s="12">
        <v>53.984507784000002</v>
      </c>
      <c r="W8" s="12">
        <v>2586.7783787220001</v>
      </c>
      <c r="X8" s="12">
        <v>2981.4183271229999</v>
      </c>
      <c r="Y8" s="12">
        <v>97.606660140000002</v>
      </c>
      <c r="Z8" s="12">
        <v>3.9237077620000007</v>
      </c>
      <c r="AA8" s="12">
        <v>56.023254760999997</v>
      </c>
    </row>
    <row r="9" spans="1:27">
      <c r="A9" s="11" t="s">
        <v>29</v>
      </c>
      <c r="B9" s="11" t="s">
        <v>7</v>
      </c>
      <c r="C9" s="12">
        <v>800.13571389299989</v>
      </c>
      <c r="D9" s="12">
        <v>0.31950472299999999</v>
      </c>
      <c r="E9" s="12">
        <v>68.842317249999994</v>
      </c>
      <c r="F9" s="12">
        <v>20.188717502999999</v>
      </c>
      <c r="G9" s="12">
        <v>38.959623396000005</v>
      </c>
      <c r="H9" s="12">
        <v>0.321446972</v>
      </c>
      <c r="I9" s="12">
        <v>0.317466951</v>
      </c>
      <c r="J9" s="12">
        <v>7.8176839340000006</v>
      </c>
      <c r="K9" s="12">
        <v>0.32099762599999998</v>
      </c>
      <c r="L9" s="12">
        <v>917.38028947299995</v>
      </c>
      <c r="M9" s="12">
        <v>0.321328642</v>
      </c>
      <c r="N9" s="12">
        <v>32.059251164999992</v>
      </c>
      <c r="O9" s="12">
        <v>1879.523394543</v>
      </c>
      <c r="P9" s="12">
        <v>147.06239451899998</v>
      </c>
      <c r="Q9" s="12">
        <v>1969.3263377740002</v>
      </c>
      <c r="R9" s="12">
        <v>0.3325540050000001</v>
      </c>
      <c r="S9" s="12">
        <v>414.02125817200005</v>
      </c>
      <c r="T9" s="12">
        <v>806.41406188099995</v>
      </c>
      <c r="U9" s="12">
        <v>583.19207431500001</v>
      </c>
      <c r="V9" s="12">
        <v>99.25653694899998</v>
      </c>
      <c r="W9" s="12">
        <v>1391.8144682220002</v>
      </c>
      <c r="X9" s="12">
        <v>1260.6583042269999</v>
      </c>
      <c r="Y9" s="12">
        <v>263.14039215899999</v>
      </c>
      <c r="Z9" s="12">
        <v>46.494600790000007</v>
      </c>
      <c r="AA9" s="12">
        <v>99.539963725999982</v>
      </c>
    </row>
    <row r="10" spans="1:27">
      <c r="A10" s="11" t="s">
        <v>30</v>
      </c>
      <c r="B10" s="11" t="s">
        <v>7</v>
      </c>
      <c r="C10" s="12">
        <v>0.18922756400000001</v>
      </c>
      <c r="D10" s="12">
        <v>0.18949429600000001</v>
      </c>
      <c r="E10" s="12">
        <v>0.19040379199999999</v>
      </c>
      <c r="F10" s="12">
        <v>0.19089364</v>
      </c>
      <c r="G10" s="12">
        <v>0.19166261900000001</v>
      </c>
      <c r="H10" s="12">
        <v>0.19217543100000001</v>
      </c>
      <c r="I10" s="12">
        <v>12.131345450000001</v>
      </c>
      <c r="J10" s="12">
        <v>36.366699543999999</v>
      </c>
      <c r="K10" s="12">
        <v>19.855074564999999</v>
      </c>
      <c r="L10" s="12">
        <v>35.704885346000005</v>
      </c>
      <c r="M10" s="12">
        <v>0.20196592000000002</v>
      </c>
      <c r="N10" s="12">
        <v>31.766724525999997</v>
      </c>
      <c r="O10" s="12">
        <v>607.05636102699998</v>
      </c>
      <c r="P10" s="12">
        <v>153.80873624699998</v>
      </c>
      <c r="Q10" s="12">
        <v>319.45386642300002</v>
      </c>
      <c r="R10" s="12">
        <v>0.20332254499999999</v>
      </c>
      <c r="S10" s="12">
        <v>270.09371090000002</v>
      </c>
      <c r="T10" s="12">
        <v>375.93334905299997</v>
      </c>
      <c r="U10" s="12">
        <v>303.86012039399998</v>
      </c>
      <c r="V10" s="12">
        <v>73.53685702300001</v>
      </c>
      <c r="W10" s="12">
        <v>466.00972329300004</v>
      </c>
      <c r="X10" s="12">
        <v>589.97291286400002</v>
      </c>
      <c r="Y10" s="12">
        <v>76.425116410000015</v>
      </c>
      <c r="Z10" s="12">
        <v>0.21363849900000001</v>
      </c>
      <c r="AA10" s="12">
        <v>74.655173914999992</v>
      </c>
    </row>
    <row r="11" spans="1:27">
      <c r="A11" s="25" t="s">
        <v>18</v>
      </c>
      <c r="B11" s="25" t="s">
        <v>101</v>
      </c>
      <c r="C11" s="29">
        <v>28730.432821498998</v>
      </c>
      <c r="D11" s="29">
        <v>102296.27212542102</v>
      </c>
      <c r="E11" s="29">
        <v>167067.155221739</v>
      </c>
      <c r="F11" s="29">
        <v>46306.137053828003</v>
      </c>
      <c r="G11" s="29">
        <v>9135.2107623349984</v>
      </c>
      <c r="H11" s="29">
        <v>70782.037196969002</v>
      </c>
      <c r="I11" s="29">
        <v>17698.876135003004</v>
      </c>
      <c r="J11" s="29">
        <v>20632.729549934</v>
      </c>
      <c r="K11" s="29">
        <v>5042.6079843009993</v>
      </c>
      <c r="L11" s="29">
        <v>8691.5274262580006</v>
      </c>
      <c r="M11" s="29">
        <v>6215.7378028470002</v>
      </c>
      <c r="N11" s="29">
        <v>807.59425142600003</v>
      </c>
      <c r="O11" s="29">
        <v>11873.398500224001</v>
      </c>
      <c r="P11" s="29">
        <v>2115.0049655530001</v>
      </c>
      <c r="Q11" s="29">
        <v>21393.086697032999</v>
      </c>
      <c r="R11" s="29">
        <v>8.0927001980000011</v>
      </c>
      <c r="S11" s="29">
        <v>4699.412022612999</v>
      </c>
      <c r="T11" s="29">
        <v>4662.4727591179999</v>
      </c>
      <c r="U11" s="29">
        <v>6580.5693561380003</v>
      </c>
      <c r="V11" s="29">
        <v>3257.0258631270003</v>
      </c>
      <c r="W11" s="29">
        <v>9009.3308160210017</v>
      </c>
      <c r="X11" s="29">
        <v>7713.1741177729991</v>
      </c>
      <c r="Y11" s="29">
        <v>1186.1288134440001</v>
      </c>
      <c r="Z11" s="29">
        <v>8140.4838895829998</v>
      </c>
      <c r="AA11" s="29">
        <v>590.147264984</v>
      </c>
    </row>
  </sheetData>
  <sheetProtection algorithmName="SHA-512" hashValue="H75LeYQnFKoQRwQb3qNyHcYhAymPIS6GIlYKMBgTgokNttqLZeGJuXtlK6gMG7KjW2gbLJr7Q4ZHnhAjiP/pSw==" saltValue="d2BYcsmXA+37TU9vz6/H5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E600"/>
  </sheetPr>
  <dimension ref="A1:B32"/>
  <sheetViews>
    <sheetView showGridLines="0" zoomScale="85" zoomScaleNormal="85" workbookViewId="0"/>
  </sheetViews>
  <sheetFormatPr defaultRowHeight="14.5"/>
  <cols>
    <col min="1" max="1" width="13.81640625" customWidth="1"/>
    <col min="2" max="2" width="20.1796875" customWidth="1"/>
    <col min="3" max="3" width="37.54296875" customWidth="1"/>
    <col min="4" max="24" width="9.453125" customWidth="1"/>
  </cols>
  <sheetData>
    <row r="1" spans="1:2">
      <c r="A1" s="2" t="s">
        <v>55</v>
      </c>
    </row>
    <row r="3" spans="1:2">
      <c r="A3" t="s">
        <v>64</v>
      </c>
      <c r="B3" s="4" t="s">
        <v>65</v>
      </c>
    </row>
    <row r="4" spans="1:2">
      <c r="A4" t="s">
        <v>8</v>
      </c>
      <c r="B4" s="4" t="s">
        <v>57</v>
      </c>
    </row>
    <row r="5" spans="1:2">
      <c r="A5" s="3" t="s">
        <v>61</v>
      </c>
      <c r="B5" t="s">
        <v>62</v>
      </c>
    </row>
    <row r="6" spans="1:2">
      <c r="A6" t="s">
        <v>53</v>
      </c>
      <c r="B6" s="4" t="s">
        <v>107</v>
      </c>
    </row>
    <row r="7" spans="1:2">
      <c r="A7" t="s">
        <v>6</v>
      </c>
      <c r="B7" s="4" t="s">
        <v>59</v>
      </c>
    </row>
    <row r="8" spans="1:2">
      <c r="A8" t="s">
        <v>75</v>
      </c>
      <c r="B8" s="4" t="s">
        <v>76</v>
      </c>
    </row>
    <row r="9" spans="1:2">
      <c r="A9" t="s">
        <v>20</v>
      </c>
      <c r="B9" s="4" t="s">
        <v>69</v>
      </c>
    </row>
    <row r="10" spans="1:2">
      <c r="A10" t="s">
        <v>12</v>
      </c>
      <c r="B10" t="s">
        <v>79</v>
      </c>
    </row>
    <row r="11" spans="1:2">
      <c r="A11" t="s">
        <v>73</v>
      </c>
      <c r="B11" s="4" t="s">
        <v>74</v>
      </c>
    </row>
    <row r="12" spans="1:2">
      <c r="A12" t="s">
        <v>102</v>
      </c>
      <c r="B12" s="4" t="s">
        <v>103</v>
      </c>
    </row>
    <row r="13" spans="1:2">
      <c r="A13" t="s">
        <v>71</v>
      </c>
      <c r="B13" s="4" t="s">
        <v>72</v>
      </c>
    </row>
    <row r="14" spans="1:2">
      <c r="A14" t="s">
        <v>18</v>
      </c>
      <c r="B14" s="4" t="s">
        <v>63</v>
      </c>
    </row>
    <row r="15" spans="1:2">
      <c r="A15" t="s">
        <v>4</v>
      </c>
      <c r="B15" s="4" t="s">
        <v>56</v>
      </c>
    </row>
    <row r="16" spans="1:2">
      <c r="A16" t="s">
        <v>108</v>
      </c>
      <c r="B16" s="4" t="s">
        <v>109</v>
      </c>
    </row>
    <row r="17" spans="1:2">
      <c r="A17" t="s">
        <v>66</v>
      </c>
      <c r="B17" s="4" t="s">
        <v>67</v>
      </c>
    </row>
    <row r="18" spans="1:2">
      <c r="A18" t="s">
        <v>80</v>
      </c>
      <c r="B18" s="4" t="s">
        <v>81</v>
      </c>
    </row>
    <row r="19" spans="1:2">
      <c r="A19" t="s">
        <v>51</v>
      </c>
      <c r="B19" s="4" t="s">
        <v>68</v>
      </c>
    </row>
    <row r="20" spans="1:2">
      <c r="A20" t="s">
        <v>13</v>
      </c>
      <c r="B20" s="4" t="s">
        <v>60</v>
      </c>
    </row>
    <row r="21" spans="1:2">
      <c r="A21" t="s">
        <v>19</v>
      </c>
      <c r="B21" s="4" t="s">
        <v>70</v>
      </c>
    </row>
    <row r="22" spans="1:2" s="33" customFormat="1">
      <c r="A22" t="s">
        <v>17</v>
      </c>
      <c r="B22" s="4" t="s">
        <v>58</v>
      </c>
    </row>
    <row r="23" spans="1:2">
      <c r="A23" t="s">
        <v>152</v>
      </c>
      <c r="B23" s="4" t="s">
        <v>153</v>
      </c>
    </row>
    <row r="25" spans="1:2">
      <c r="A25" s="2" t="s">
        <v>54</v>
      </c>
    </row>
    <row r="27" spans="1:2">
      <c r="A27" t="s">
        <v>120</v>
      </c>
    </row>
    <row r="28" spans="1:2">
      <c r="A28" t="s">
        <v>121</v>
      </c>
    </row>
    <row r="29" spans="1:2">
      <c r="A29" t="s">
        <v>122</v>
      </c>
    </row>
    <row r="30" spans="1:2">
      <c r="A30" s="13" t="s">
        <v>155</v>
      </c>
    </row>
    <row r="31" spans="1:2">
      <c r="A31" t="s">
        <v>151</v>
      </c>
    </row>
    <row r="32" spans="1:2">
      <c r="A32" t="s">
        <v>154</v>
      </c>
    </row>
  </sheetData>
  <sheetProtection algorithmName="SHA-512" hashValue="cGwXY70hTejVOy4jf9ISa/EP5w3rkHpvLjdZfLaqmU6BDSB6wRnam+0e+FdXERt1iJ8YfmsU1PUKj0EVK6HeZA==" saltValue="/MuMrc68WJW19RB2pEWbPg==" spinCount="100000"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rgb="FFFF6D00"/>
  </sheetPr>
  <dimension ref="A1:AG65"/>
  <sheetViews>
    <sheetView zoomScale="90" zoomScaleNormal="90" workbookViewId="0"/>
  </sheetViews>
  <sheetFormatPr defaultColWidth="9.1796875" defaultRowHeight="14.5"/>
  <cols>
    <col min="1" max="1" width="12.54296875" style="6" bestFit="1" customWidth="1"/>
    <col min="2" max="2" width="9.1796875" style="6"/>
    <col min="3" max="3" width="22.1796875" style="6" customWidth="1"/>
    <col min="4" max="4" width="7.81640625" style="6" customWidth="1"/>
    <col min="5" max="5" width="22.1796875" style="6" customWidth="1"/>
    <col min="6" max="6" width="8.453125" style="6" customWidth="1"/>
    <col min="7" max="7" width="9.1796875" style="6"/>
    <col min="8" max="8" width="46.81640625" style="6" customWidth="1"/>
    <col min="9" max="9" width="9.1796875" style="6" customWidth="1"/>
    <col min="10" max="19" width="9.1796875" style="6" bestFit="1" customWidth="1"/>
    <col min="20" max="21" width="9.54296875" style="6" bestFit="1" customWidth="1"/>
    <col min="22" max="22" width="9.1796875" style="6" bestFit="1" customWidth="1"/>
    <col min="23" max="27" width="9.54296875" style="6" bestFit="1" customWidth="1"/>
    <col min="28" max="33" width="9.54296875" style="6" customWidth="1"/>
    <col min="34" max="16384" width="9.1796875" style="6"/>
  </cols>
  <sheetData>
    <row r="1" spans="1:33" ht="23">
      <c r="A1" s="15" t="s">
        <v>88</v>
      </c>
      <c r="B1" s="16"/>
      <c r="C1" s="17" t="s">
        <v>119</v>
      </c>
      <c r="D1" s="15" t="s">
        <v>89</v>
      </c>
      <c r="E1" s="17" t="s">
        <v>110</v>
      </c>
      <c r="I1" s="18">
        <v>0</v>
      </c>
      <c r="J1" s="18">
        <f>I1+1</f>
        <v>1</v>
      </c>
      <c r="K1" s="18">
        <f t="shared" ref="K1:AG1" si="0">J1+1</f>
        <v>2</v>
      </c>
      <c r="L1" s="18">
        <f t="shared" si="0"/>
        <v>3</v>
      </c>
      <c r="M1" s="18">
        <f t="shared" si="0"/>
        <v>4</v>
      </c>
      <c r="N1" s="18">
        <f t="shared" si="0"/>
        <v>5</v>
      </c>
      <c r="O1" s="18">
        <f t="shared" si="0"/>
        <v>6</v>
      </c>
      <c r="P1" s="18">
        <f t="shared" si="0"/>
        <v>7</v>
      </c>
      <c r="Q1" s="18">
        <f t="shared" si="0"/>
        <v>8</v>
      </c>
      <c r="R1" s="18">
        <f t="shared" si="0"/>
        <v>9</v>
      </c>
      <c r="S1" s="18">
        <f t="shared" si="0"/>
        <v>10</v>
      </c>
      <c r="T1" s="18">
        <f t="shared" si="0"/>
        <v>11</v>
      </c>
      <c r="U1" s="18">
        <f t="shared" si="0"/>
        <v>12</v>
      </c>
      <c r="V1" s="18">
        <f t="shared" si="0"/>
        <v>13</v>
      </c>
      <c r="W1" s="18">
        <f t="shared" si="0"/>
        <v>14</v>
      </c>
      <c r="X1" s="18">
        <f t="shared" si="0"/>
        <v>15</v>
      </c>
      <c r="Y1" s="18">
        <f t="shared" si="0"/>
        <v>16</v>
      </c>
      <c r="Z1" s="18">
        <f t="shared" si="0"/>
        <v>17</v>
      </c>
      <c r="AA1" s="18">
        <f t="shared" si="0"/>
        <v>18</v>
      </c>
      <c r="AB1" s="18">
        <f t="shared" si="0"/>
        <v>19</v>
      </c>
      <c r="AC1" s="18">
        <f t="shared" si="0"/>
        <v>20</v>
      </c>
      <c r="AD1" s="18">
        <f t="shared" si="0"/>
        <v>21</v>
      </c>
      <c r="AE1" s="18">
        <f t="shared" si="0"/>
        <v>22</v>
      </c>
      <c r="AF1" s="18">
        <f t="shared" si="0"/>
        <v>23</v>
      </c>
      <c r="AG1" s="18">
        <f t="shared" si="0"/>
        <v>24</v>
      </c>
    </row>
    <row r="3" spans="1:33" ht="22.5">
      <c r="A3" s="19" t="str">
        <f xml:space="preserve"> B4&amp; " discounted market benefits by year"</f>
        <v>NEM discounted market benefits by year</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row>
    <row r="4" spans="1:33">
      <c r="A4" s="21" t="s">
        <v>90</v>
      </c>
      <c r="B4" s="5" t="s">
        <v>18</v>
      </c>
    </row>
    <row r="6" spans="1:33">
      <c r="H6" s="7" t="s">
        <v>114</v>
      </c>
      <c r="I6" s="8" t="s">
        <v>32</v>
      </c>
      <c r="J6" s="8" t="s">
        <v>33</v>
      </c>
      <c r="K6" s="8" t="s">
        <v>34</v>
      </c>
      <c r="L6" s="8" t="s">
        <v>35</v>
      </c>
      <c r="M6" s="8" t="s">
        <v>36</v>
      </c>
      <c r="N6" s="8" t="s">
        <v>37</v>
      </c>
      <c r="O6" s="8" t="s">
        <v>38</v>
      </c>
      <c r="P6" s="8" t="s">
        <v>39</v>
      </c>
      <c r="Q6" s="8" t="s">
        <v>40</v>
      </c>
      <c r="R6" s="8" t="s">
        <v>41</v>
      </c>
      <c r="S6" s="8" t="s">
        <v>42</v>
      </c>
      <c r="T6" s="8" t="s">
        <v>43</v>
      </c>
      <c r="U6" s="8" t="s">
        <v>44</v>
      </c>
      <c r="V6" s="8" t="s">
        <v>45</v>
      </c>
      <c r="W6" s="8" t="s">
        <v>46</v>
      </c>
      <c r="X6" s="8" t="s">
        <v>47</v>
      </c>
      <c r="Y6" s="8" t="s">
        <v>48</v>
      </c>
      <c r="Z6" s="8" t="s">
        <v>49</v>
      </c>
      <c r="AA6" s="8" t="s">
        <v>50</v>
      </c>
      <c r="AB6" s="8" t="s">
        <v>84</v>
      </c>
      <c r="AC6" s="8" t="s">
        <v>85</v>
      </c>
      <c r="AD6" s="8" t="s">
        <v>86</v>
      </c>
      <c r="AE6" s="8" t="s">
        <v>87</v>
      </c>
      <c r="AF6" s="8" t="s">
        <v>111</v>
      </c>
      <c r="AG6" s="8" t="s">
        <v>112</v>
      </c>
    </row>
    <row r="7" spans="1:33">
      <c r="E7" s="22" t="s">
        <v>91</v>
      </c>
      <c r="H7" s="23" t="s">
        <v>92</v>
      </c>
      <c r="I7" s="24">
        <f ca="1">(SUMIFS(OFFSET(INDIRECT("'"&amp;$E$1 &amp; "_"&amp;$E7 &amp; " Cost'!C:C"), 0, I$1), INDIRECT("'"&amp;$E$1 &amp; "_"&amp;$E7 &amp; " Cost'!A:A"), $B$4)-SUMIFS(OFFSET(INDIRECT("'"&amp;$C$1 &amp; "_"&amp;$E7 &amp; " Cost'!C:C"), 0, I$1), INDIRECT("'"&amp;$C$1 &amp; "_"&amp;$E7 &amp; " Cost'!A:A"), $B$4))/1000</f>
        <v>80.20842678470909</v>
      </c>
      <c r="J7" s="24">
        <f t="shared" ref="J7:AG13" ca="1" si="1">(SUMIFS(OFFSET(INDIRECT("'"&amp;$E$1 &amp; "_"&amp;$E7 &amp; " Cost'!C:C"), 0, J$1), INDIRECT("'"&amp;$E$1 &amp; "_"&amp;$E7 &amp; " Cost'!A:A"), $B$4)-SUMIFS(OFFSET(INDIRECT("'"&amp;$C$1 &amp; "_"&amp;$E7 &amp; " Cost'!C:C"), 0, J$1), INDIRECT("'"&amp;$C$1 &amp; "_"&amp;$E7 &amp; " Cost'!A:A"), $B$4))/1000</f>
        <v>191.83322728051385</v>
      </c>
      <c r="K7" s="24">
        <f t="shared" ca="1" si="1"/>
        <v>470.54583333892003</v>
      </c>
      <c r="L7" s="24">
        <f t="shared" ca="1" si="1"/>
        <v>-138.42009657813236</v>
      </c>
      <c r="M7" s="24">
        <f t="shared" ca="1" si="1"/>
        <v>199.6991588730989</v>
      </c>
      <c r="N7" s="24">
        <f t="shared" ca="1" si="1"/>
        <v>254.27208257470465</v>
      </c>
      <c r="O7" s="24">
        <f t="shared" ca="1" si="1"/>
        <v>100.7544371814276</v>
      </c>
      <c r="P7" s="24">
        <f t="shared" ca="1" si="1"/>
        <v>1.4447394389938564</v>
      </c>
      <c r="Q7" s="24">
        <f t="shared" ca="1" si="1"/>
        <v>429.4171561890235</v>
      </c>
      <c r="R7" s="24">
        <f t="shared" ca="1" si="1"/>
        <v>-125.25451740159187</v>
      </c>
      <c r="S7" s="24">
        <f t="shared" ca="1" si="1"/>
        <v>-248.38659429912457</v>
      </c>
      <c r="T7" s="24">
        <f t="shared" ca="1" si="1"/>
        <v>23.095183552241185</v>
      </c>
      <c r="U7" s="24">
        <f t="shared" ca="1" si="1"/>
        <v>40.121807292505636</v>
      </c>
      <c r="V7" s="24">
        <f t="shared" ca="1" si="1"/>
        <v>-117.28964182062144</v>
      </c>
      <c r="W7" s="24">
        <f t="shared" ca="1" si="1"/>
        <v>-308.76340751085712</v>
      </c>
      <c r="X7" s="24">
        <f t="shared" ca="1" si="1"/>
        <v>159.71479655229848</v>
      </c>
      <c r="Y7" s="24">
        <f t="shared" ca="1" si="1"/>
        <v>279.45016849723436</v>
      </c>
      <c r="Z7" s="24">
        <f t="shared" ca="1" si="1"/>
        <v>146.07883317350385</v>
      </c>
      <c r="AA7" s="24">
        <f t="shared" ca="1" si="1"/>
        <v>-193.29810767693422</v>
      </c>
      <c r="AB7" s="24">
        <f t="shared" ca="1" si="1"/>
        <v>75.382519435648575</v>
      </c>
      <c r="AC7" s="24">
        <f t="shared" ca="1" si="1"/>
        <v>-121.04988058860542</v>
      </c>
      <c r="AD7" s="24">
        <f t="shared" ca="1" si="1"/>
        <v>46.373001800256027</v>
      </c>
      <c r="AE7" s="24">
        <f t="shared" ca="1" si="1"/>
        <v>-0.4559679162877146</v>
      </c>
      <c r="AF7" s="24">
        <f t="shared" ca="1" si="1"/>
        <v>-47.058460973794922</v>
      </c>
      <c r="AG7" s="24">
        <f t="shared" ca="1" si="1"/>
        <v>25.211469992003941</v>
      </c>
    </row>
    <row r="8" spans="1:33">
      <c r="E8" s="22" t="str">
        <f>H8</f>
        <v>FOM</v>
      </c>
      <c r="H8" s="23" t="s">
        <v>20</v>
      </c>
      <c r="I8" s="24">
        <f t="shared" ref="I8:I13" ca="1" si="2">(SUMIFS(OFFSET(INDIRECT("'"&amp;$E$1 &amp; "_"&amp;$E8 &amp; " Cost'!C:C"), 0, I$1), INDIRECT("'"&amp;$E$1 &amp; "_"&amp;$E8 &amp; " Cost'!A:A"), $B$4)-SUMIFS(OFFSET(INDIRECT("'"&amp;$C$1 &amp; "_"&amp;$E8 &amp; " Cost'!C:C"), 0, I$1), INDIRECT("'"&amp;$C$1 &amp; "_"&amp;$E8 &amp; " Cost'!A:A"), $B$4))/1000</f>
        <v>12.826836577275186</v>
      </c>
      <c r="J8" s="24">
        <f t="shared" ref="J8:X8" ca="1" si="3">(SUMIFS(OFFSET(INDIRECT("'"&amp;$E$1 &amp; "_"&amp;$E8 &amp; " Cost'!C:C"), 0, J$1), INDIRECT("'"&amp;$E$1 &amp; "_"&amp;$E8 &amp; " Cost'!A:A"), $B$4)-SUMIFS(OFFSET(INDIRECT("'"&amp;$C$1 &amp; "_"&amp;$E8 &amp; " Cost'!C:C"), 0, J$1), INDIRECT("'"&amp;$C$1 &amp; "_"&amp;$E8 &amp; " Cost'!A:A"), $B$4))/1000</f>
        <v>30.334067868158833</v>
      </c>
      <c r="K8" s="24">
        <f t="shared" ca="1" si="3"/>
        <v>-66.54306445229787</v>
      </c>
      <c r="L8" s="24">
        <f t="shared" ca="1" si="3"/>
        <v>-25.050893593532034</v>
      </c>
      <c r="M8" s="24">
        <f t="shared" ca="1" si="3"/>
        <v>24.910112381000683</v>
      </c>
      <c r="N8" s="24">
        <f t="shared" ca="1" si="3"/>
        <v>-43.976485123080437</v>
      </c>
      <c r="O8" s="24">
        <f t="shared" ca="1" si="3"/>
        <v>28.199869569338567</v>
      </c>
      <c r="P8" s="24">
        <f t="shared" ca="1" si="3"/>
        <v>-77.958915774783648</v>
      </c>
      <c r="Q8" s="24">
        <f t="shared" ca="1" si="3"/>
        <v>293.05232784410879</v>
      </c>
      <c r="R8" s="24">
        <f t="shared" ca="1" si="3"/>
        <v>2.2227899487733374</v>
      </c>
      <c r="S8" s="24">
        <f t="shared" ca="1" si="3"/>
        <v>-35.629263080858507</v>
      </c>
      <c r="T8" s="24">
        <f t="shared" ca="1" si="3"/>
        <v>-1.2365886850046226</v>
      </c>
      <c r="U8" s="24">
        <f t="shared" ca="1" si="3"/>
        <v>-45.737215237392114</v>
      </c>
      <c r="V8" s="24">
        <f t="shared" ca="1" si="3"/>
        <v>-54.429672789547389</v>
      </c>
      <c r="W8" s="24">
        <f t="shared" ca="1" si="3"/>
        <v>-35.984936337051565</v>
      </c>
      <c r="X8" s="24">
        <f t="shared" ca="1" si="3"/>
        <v>30.917685808910626</v>
      </c>
      <c r="Y8" s="24">
        <f t="shared" ca="1" si="1"/>
        <v>60.610405913641209</v>
      </c>
      <c r="Z8" s="24">
        <f t="shared" ca="1" si="1"/>
        <v>49.252055195835418</v>
      </c>
      <c r="AA8" s="24">
        <f t="shared" ca="1" si="1"/>
        <v>-58.304591719149727</v>
      </c>
      <c r="AB8" s="24">
        <f t="shared" ca="1" si="1"/>
        <v>-1.8536799582632375</v>
      </c>
      <c r="AC8" s="24">
        <f t="shared" ca="1" si="1"/>
        <v>-47.683966496137437</v>
      </c>
      <c r="AD8" s="24">
        <f t="shared" ca="1" si="1"/>
        <v>-9.2056340000063646</v>
      </c>
      <c r="AE8" s="24">
        <f t="shared" ca="1" si="1"/>
        <v>0.18786444323750037</v>
      </c>
      <c r="AF8" s="24">
        <f t="shared" ca="1" si="1"/>
        <v>11.03206646820443</v>
      </c>
      <c r="AG8" s="24">
        <f t="shared" ca="1" si="1"/>
        <v>15.75515905983257</v>
      </c>
    </row>
    <row r="9" spans="1:33">
      <c r="E9" s="22" t="str">
        <f>H9</f>
        <v>Fuel</v>
      </c>
      <c r="H9" s="23" t="s">
        <v>22</v>
      </c>
      <c r="I9" s="24">
        <f t="shared" ca="1" si="2"/>
        <v>-0.53066225502896125</v>
      </c>
      <c r="J9" s="24">
        <f t="shared" ca="1" si="1"/>
        <v>-6.6973218979709781</v>
      </c>
      <c r="K9" s="24">
        <f t="shared" ca="1" si="1"/>
        <v>-6.0837053898647424</v>
      </c>
      <c r="L9" s="24">
        <f t="shared" ca="1" si="1"/>
        <v>-5.9133300033127885</v>
      </c>
      <c r="M9" s="24">
        <f t="shared" ca="1" si="1"/>
        <v>-9.7041770345279943</v>
      </c>
      <c r="N9" s="24">
        <f t="shared" ca="1" si="1"/>
        <v>0.30343012438190636</v>
      </c>
      <c r="O9" s="24">
        <f t="shared" ca="1" si="1"/>
        <v>-6.9279511829969707</v>
      </c>
      <c r="P9" s="24">
        <f t="shared" ca="1" si="1"/>
        <v>10.091259144643903</v>
      </c>
      <c r="Q9" s="24">
        <f t="shared" ca="1" si="1"/>
        <v>52.234642574089115</v>
      </c>
      <c r="R9" s="24">
        <f t="shared" ca="1" si="1"/>
        <v>81.874913920651068</v>
      </c>
      <c r="S9" s="24">
        <f t="shared" ca="1" si="1"/>
        <v>63.424258058378122</v>
      </c>
      <c r="T9" s="24">
        <f t="shared" ca="1" si="1"/>
        <v>66.965266243953963</v>
      </c>
      <c r="U9" s="24">
        <f t="shared" ca="1" si="1"/>
        <v>81.714116501399019</v>
      </c>
      <c r="V9" s="24">
        <f t="shared" ca="1" si="1"/>
        <v>99.262292902788843</v>
      </c>
      <c r="W9" s="24">
        <f t="shared" ca="1" si="1"/>
        <v>92.261007487897999</v>
      </c>
      <c r="X9" s="24">
        <f t="shared" ca="1" si="1"/>
        <v>80.244218983349043</v>
      </c>
      <c r="Y9" s="24">
        <f t="shared" ca="1" si="1"/>
        <v>70.926813433300993</v>
      </c>
      <c r="Z9" s="24">
        <f t="shared" ca="1" si="1"/>
        <v>41.876626202977846</v>
      </c>
      <c r="AA9" s="24">
        <f t="shared" ca="1" si="1"/>
        <v>73.979787174016067</v>
      </c>
      <c r="AB9" s="24">
        <f t="shared" ca="1" si="1"/>
        <v>73.596807250867073</v>
      </c>
      <c r="AC9" s="24">
        <f t="shared" ca="1" si="1"/>
        <v>75.82392503721104</v>
      </c>
      <c r="AD9" s="24">
        <f t="shared" ca="1" si="1"/>
        <v>70.784866288050608</v>
      </c>
      <c r="AE9" s="24">
        <f t="shared" ca="1" si="1"/>
        <v>89.951273728747964</v>
      </c>
      <c r="AF9" s="24">
        <f t="shared" ca="1" si="1"/>
        <v>122.25415192390599</v>
      </c>
      <c r="AG9" s="24">
        <f t="shared" ca="1" si="1"/>
        <v>87.889540936256935</v>
      </c>
    </row>
    <row r="10" spans="1:33">
      <c r="E10" s="22" t="str">
        <f>H10</f>
        <v>VOM</v>
      </c>
      <c r="H10" s="23" t="s">
        <v>19</v>
      </c>
      <c r="I10" s="24">
        <f t="shared" ca="1" si="2"/>
        <v>-0.21772455189924222</v>
      </c>
      <c r="J10" s="24">
        <f t="shared" ca="1" si="1"/>
        <v>-1.1139929352298494</v>
      </c>
      <c r="K10" s="24">
        <f t="shared" ca="1" si="1"/>
        <v>-3.4038311916832464</v>
      </c>
      <c r="L10" s="24">
        <f t="shared" ca="1" si="1"/>
        <v>-2.3416962933413452</v>
      </c>
      <c r="M10" s="24">
        <f t="shared" ca="1" si="1"/>
        <v>-3.2205521138624174</v>
      </c>
      <c r="N10" s="24">
        <f t="shared" ca="1" si="1"/>
        <v>-3.3132396541827474</v>
      </c>
      <c r="O10" s="24">
        <f t="shared" ca="1" si="1"/>
        <v>-3.4327780443071387</v>
      </c>
      <c r="P10" s="24">
        <f t="shared" ca="1" si="1"/>
        <v>-2.8920253327747343</v>
      </c>
      <c r="Q10" s="24">
        <f t="shared" ca="1" si="1"/>
        <v>-1.9074906189785397</v>
      </c>
      <c r="R10" s="24">
        <f t="shared" ca="1" si="1"/>
        <v>0.25967512671559234</v>
      </c>
      <c r="S10" s="24">
        <f t="shared" ca="1" si="1"/>
        <v>1.8808078492120548</v>
      </c>
      <c r="T10" s="24">
        <f t="shared" ca="1" si="1"/>
        <v>-1.1715896392039722</v>
      </c>
      <c r="U10" s="24">
        <f t="shared" ca="1" si="1"/>
        <v>5.4461793129328289</v>
      </c>
      <c r="V10" s="24">
        <f t="shared" ca="1" si="1"/>
        <v>1.7837453779195203</v>
      </c>
      <c r="W10" s="24">
        <f t="shared" ca="1" si="1"/>
        <v>5.3600013973823515</v>
      </c>
      <c r="X10" s="24">
        <f t="shared" ca="1" si="1"/>
        <v>1.0825241510788328</v>
      </c>
      <c r="Y10" s="24">
        <f t="shared" ca="1" si="1"/>
        <v>-1.480548374725986</v>
      </c>
      <c r="Z10" s="24">
        <f t="shared" ca="1" si="1"/>
        <v>-1.8705877374779958</v>
      </c>
      <c r="AA10" s="24">
        <f t="shared" ca="1" si="1"/>
        <v>0.57585467288059589</v>
      </c>
      <c r="AB10" s="24">
        <f t="shared" ca="1" si="1"/>
        <v>1.8907320198060771</v>
      </c>
      <c r="AC10" s="24">
        <f t="shared" ca="1" si="1"/>
        <v>1.827661323651264</v>
      </c>
      <c r="AD10" s="24">
        <f t="shared" ca="1" si="1"/>
        <v>2.0601017198536575</v>
      </c>
      <c r="AE10" s="24">
        <f t="shared" ca="1" si="1"/>
        <v>1.0189166797857032</v>
      </c>
      <c r="AF10" s="24">
        <f t="shared" ca="1" si="1"/>
        <v>2.1294582046179569</v>
      </c>
      <c r="AG10" s="24">
        <f t="shared" ca="1" si="1"/>
        <v>0.97081342351148492</v>
      </c>
    </row>
    <row r="11" spans="1:33">
      <c r="E11" s="22" t="str">
        <f>H11</f>
        <v>REHAB</v>
      </c>
      <c r="H11" s="23" t="s">
        <v>21</v>
      </c>
      <c r="I11" s="24">
        <f t="shared" ca="1" si="2"/>
        <v>0</v>
      </c>
      <c r="J11" s="24">
        <f t="shared" ca="1" si="1"/>
        <v>0</v>
      </c>
      <c r="K11" s="24">
        <f t="shared" ca="1" si="1"/>
        <v>12.134509998282127</v>
      </c>
      <c r="L11" s="24">
        <f t="shared" ca="1" si="1"/>
        <v>0.19218162926468996</v>
      </c>
      <c r="M11" s="24">
        <f t="shared" ca="1" si="1"/>
        <v>1.0507413677980149</v>
      </c>
      <c r="N11" s="24">
        <f t="shared" ca="1" si="1"/>
        <v>6.5493167927060787</v>
      </c>
      <c r="O11" s="24">
        <f t="shared" ca="1" si="1"/>
        <v>0.57755108523246601</v>
      </c>
      <c r="P11" s="24">
        <f t="shared" ca="1" si="1"/>
        <v>6.0114145763471276</v>
      </c>
      <c r="Q11" s="24">
        <f t="shared" ca="1" si="1"/>
        <v>-11.192358398552242</v>
      </c>
      <c r="R11" s="24">
        <f t="shared" ca="1" si="1"/>
        <v>0.65793667184515292</v>
      </c>
      <c r="S11" s="24">
        <f t="shared" ca="1" si="1"/>
        <v>6.7312758842143802E-4</v>
      </c>
      <c r="T11" s="24">
        <f t="shared" ca="1" si="1"/>
        <v>4.4109314008365229E-6</v>
      </c>
      <c r="U11" s="24">
        <f t="shared" ca="1" si="1"/>
        <v>1.2162201298900035</v>
      </c>
      <c r="V11" s="24">
        <f t="shared" ca="1" si="1"/>
        <v>1.8244136197731913</v>
      </c>
      <c r="W11" s="24">
        <f t="shared" ca="1" si="1"/>
        <v>3.2878694685366976E-8</v>
      </c>
      <c r="X11" s="24">
        <f t="shared" ca="1" si="1"/>
        <v>-2.1099091300710171</v>
      </c>
      <c r="Y11" s="24">
        <f t="shared" ca="1" si="1"/>
        <v>-2.0044707497191701E-6</v>
      </c>
      <c r="Z11" s="24">
        <f t="shared" ca="1" si="1"/>
        <v>-0.81474345435956275</v>
      </c>
      <c r="AA11" s="24">
        <f t="shared" ca="1" si="1"/>
        <v>-8.9616919384526522E-6</v>
      </c>
      <c r="AB11" s="24">
        <f t="shared" ca="1" si="1"/>
        <v>-1.5808929266410357E-6</v>
      </c>
      <c r="AC11" s="24">
        <f t="shared" ca="1" si="1"/>
        <v>1.7100657313701377E-8</v>
      </c>
      <c r="AD11" s="24">
        <f t="shared" ca="1" si="1"/>
        <v>-4.8324272148105057E-5</v>
      </c>
      <c r="AE11" s="24">
        <f t="shared" ca="1" si="1"/>
        <v>2.3727981401521551E-6</v>
      </c>
      <c r="AF11" s="24">
        <f t="shared" ca="1" si="1"/>
        <v>-1.0592182602873741E-7</v>
      </c>
      <c r="AG11" s="24">
        <f t="shared" ca="1" si="1"/>
        <v>8.1812959262735075E-7</v>
      </c>
    </row>
    <row r="12" spans="1:33">
      <c r="E12" s="22" t="s">
        <v>93</v>
      </c>
      <c r="H12" s="23" t="s">
        <v>94</v>
      </c>
      <c r="I12" s="24">
        <f t="shared" ca="1" si="2"/>
        <v>1.4500794931682321E-3</v>
      </c>
      <c r="J12" s="24">
        <f t="shared" ca="1" si="1"/>
        <v>2.0244060621564639</v>
      </c>
      <c r="K12" s="24">
        <f t="shared" ca="1" si="1"/>
        <v>2.763115165547346</v>
      </c>
      <c r="L12" s="24">
        <f t="shared" ca="1" si="1"/>
        <v>-2.5581667106756396</v>
      </c>
      <c r="M12" s="24">
        <f t="shared" ca="1" si="1"/>
        <v>94.947591787143921</v>
      </c>
      <c r="N12" s="24">
        <f t="shared" ca="1" si="1"/>
        <v>-34.956606383307083</v>
      </c>
      <c r="O12" s="24">
        <f t="shared" ca="1" si="1"/>
        <v>2.0904941695784873</v>
      </c>
      <c r="P12" s="24">
        <f t="shared" ca="1" si="1"/>
        <v>-15.386896405391569</v>
      </c>
      <c r="Q12" s="24">
        <f t="shared" ca="1" si="1"/>
        <v>38.797107379642448</v>
      </c>
      <c r="R12" s="24">
        <f t="shared" ca="1" si="1"/>
        <v>-20.980188112775707</v>
      </c>
      <c r="S12" s="24">
        <f t="shared" ca="1" si="1"/>
        <v>-52.870857273708211</v>
      </c>
      <c r="T12" s="24">
        <f t="shared" ca="1" si="1"/>
        <v>26.684255459275651</v>
      </c>
      <c r="U12" s="24">
        <f t="shared" ca="1" si="1"/>
        <v>1.5425897640317261</v>
      </c>
      <c r="V12" s="24">
        <f t="shared" ca="1" si="1"/>
        <v>59.550725116187849</v>
      </c>
      <c r="W12" s="24">
        <f t="shared" ca="1" si="1"/>
        <v>32.191673997115579</v>
      </c>
      <c r="X12" s="24">
        <f t="shared" ca="1" si="1"/>
        <v>15.026772102738454</v>
      </c>
      <c r="Y12" s="24">
        <f t="shared" ca="1" si="1"/>
        <v>-7.156850692827458</v>
      </c>
      <c r="Z12" s="24">
        <f t="shared" ca="1" si="1"/>
        <v>12.185283581434982</v>
      </c>
      <c r="AA12" s="24">
        <f t="shared" ca="1" si="1"/>
        <v>25.507091087739013</v>
      </c>
      <c r="AB12" s="24">
        <f t="shared" ca="1" si="1"/>
        <v>6.9500432685366249</v>
      </c>
      <c r="AC12" s="24">
        <f t="shared" ca="1" si="1"/>
        <v>39.634253661485999</v>
      </c>
      <c r="AD12" s="24">
        <f t="shared" ca="1" si="1"/>
        <v>2.8987030402227303</v>
      </c>
      <c r="AE12" s="24">
        <f t="shared" ca="1" si="1"/>
        <v>1.4781891859900351</v>
      </c>
      <c r="AF12" s="24">
        <f t="shared" ca="1" si="1"/>
        <v>-26.010931498763878</v>
      </c>
      <c r="AG12" s="24">
        <f t="shared" ca="1" si="1"/>
        <v>-0.36357272478126107</v>
      </c>
    </row>
    <row r="13" spans="1:33">
      <c r="E13" s="22" t="str">
        <f>H13</f>
        <v>USE+DSP</v>
      </c>
      <c r="H13" s="23" t="s">
        <v>95</v>
      </c>
      <c r="I13" s="24">
        <f t="shared" ca="1" si="2"/>
        <v>6.0616865015789987</v>
      </c>
      <c r="J13" s="24">
        <f t="shared" ca="1" si="1"/>
        <v>-1.6328772029810352E-3</v>
      </c>
      <c r="K13" s="24">
        <f t="shared" ca="1" si="1"/>
        <v>2.2583371242030408</v>
      </c>
      <c r="L13" s="24">
        <f t="shared" ca="1" si="1"/>
        <v>-1.507551932967006</v>
      </c>
      <c r="M13" s="24">
        <f t="shared" ca="1" si="1"/>
        <v>6.9980423268997588E-2</v>
      </c>
      <c r="N13" s="24">
        <f t="shared" ca="1" si="1"/>
        <v>-0.95184251268001385</v>
      </c>
      <c r="O13" s="24">
        <f t="shared" ca="1" si="1"/>
        <v>-0.64099512608799702</v>
      </c>
      <c r="P13" s="24">
        <f t="shared" ca="1" si="1"/>
        <v>-1.0475450550499954</v>
      </c>
      <c r="Q13" s="24">
        <f t="shared" ca="1" si="1"/>
        <v>0.45365278215799937</v>
      </c>
      <c r="R13" s="24">
        <f t="shared" ca="1" si="1"/>
        <v>-6.5339166562350011</v>
      </c>
      <c r="S13" s="24">
        <f t="shared" ca="1" si="1"/>
        <v>5.716479440059997</v>
      </c>
      <c r="T13" s="24">
        <f t="shared" ca="1" si="1"/>
        <v>0.95415058492300009</v>
      </c>
      <c r="U13" s="24">
        <f t="shared" ca="1" si="1"/>
        <v>-1.2402259199030012</v>
      </c>
      <c r="V13" s="24">
        <f t="shared" ca="1" si="1"/>
        <v>-1.1738364250750004</v>
      </c>
      <c r="W13" s="24">
        <f t="shared" ca="1" si="1"/>
        <v>-7.5778244536790007</v>
      </c>
      <c r="X13" s="24">
        <f t="shared" ca="1" si="1"/>
        <v>1.5041936116000002E-2</v>
      </c>
      <c r="Y13" s="24">
        <f t="shared" ca="1" si="1"/>
        <v>1.794136932835001</v>
      </c>
      <c r="Z13" s="24">
        <f t="shared" ca="1" si="1"/>
        <v>-1.4954945134320006</v>
      </c>
      <c r="AA13" s="24">
        <f t="shared" ca="1" si="1"/>
        <v>-0.77173672485700084</v>
      </c>
      <c r="AB13" s="24">
        <f t="shared" ca="1" si="1"/>
        <v>2.0706557908140004</v>
      </c>
      <c r="AC13" s="24">
        <f t="shared" ca="1" si="1"/>
        <v>-1.4909217524399991</v>
      </c>
      <c r="AD13" s="24">
        <f t="shared" ca="1" si="1"/>
        <v>1.6641365903799996</v>
      </c>
      <c r="AE13" s="24">
        <f t="shared" ca="1" si="1"/>
        <v>-0.17069334556400009</v>
      </c>
      <c r="AF13" s="24">
        <f t="shared" ca="1" si="1"/>
        <v>-0.34702178554400054</v>
      </c>
      <c r="AG13" s="24">
        <f t="shared" ca="1" si="1"/>
        <v>0.31419014887399987</v>
      </c>
    </row>
    <row r="14" spans="1:33">
      <c r="E14" s="22" t="e">
        <f>#REF!</f>
        <v>#REF!</v>
      </c>
      <c r="H14" s="25" t="s">
        <v>104</v>
      </c>
      <c r="I14" s="26">
        <f ca="1">SUM(I7:I13)</f>
        <v>98.350013136128254</v>
      </c>
      <c r="J14" s="26">
        <f ca="1">SUM(J7:J13)+I14</f>
        <v>314.72876663655359</v>
      </c>
      <c r="K14" s="26">
        <f t="shared" ref="K14:AG14" ca="1" si="4">SUM(K7:K13)+J14</f>
        <v>726.39996122966022</v>
      </c>
      <c r="L14" s="26">
        <f t="shared" ca="1" si="4"/>
        <v>550.80040774696374</v>
      </c>
      <c r="M14" s="26">
        <f t="shared" ca="1" si="4"/>
        <v>858.55326343088382</v>
      </c>
      <c r="N14" s="26">
        <f t="shared" ca="1" si="4"/>
        <v>1036.4799192494261</v>
      </c>
      <c r="O14" s="26">
        <f t="shared" ca="1" si="4"/>
        <v>1157.1005469016111</v>
      </c>
      <c r="P14" s="26">
        <f t="shared" ca="1" si="4"/>
        <v>1077.3625774935961</v>
      </c>
      <c r="Q14" s="26">
        <f t="shared" ca="1" si="4"/>
        <v>1878.217615245087</v>
      </c>
      <c r="R14" s="26">
        <f t="shared" ca="1" si="4"/>
        <v>1810.4643087424695</v>
      </c>
      <c r="S14" s="26">
        <f t="shared" ca="1" si="4"/>
        <v>1544.5998125640167</v>
      </c>
      <c r="T14" s="26">
        <f t="shared" ca="1" si="4"/>
        <v>1659.8904944911333</v>
      </c>
      <c r="U14" s="26">
        <f t="shared" ca="1" si="4"/>
        <v>1742.9539663345975</v>
      </c>
      <c r="V14" s="26">
        <f t="shared" ca="1" si="4"/>
        <v>1732.481992316023</v>
      </c>
      <c r="W14" s="26">
        <f t="shared" ca="1" si="4"/>
        <v>1509.96850692971</v>
      </c>
      <c r="X14" s="26">
        <f t="shared" ca="1" si="4"/>
        <v>1794.8596373341304</v>
      </c>
      <c r="Y14" s="26">
        <f t="shared" ca="1" si="4"/>
        <v>2199.0037610391178</v>
      </c>
      <c r="Z14" s="26">
        <f t="shared" ca="1" si="4"/>
        <v>2444.2157334876001</v>
      </c>
      <c r="AA14" s="26">
        <f t="shared" ca="1" si="4"/>
        <v>2291.9040213396029</v>
      </c>
      <c r="AB14" s="26">
        <f t="shared" ca="1" si="4"/>
        <v>2449.941097566119</v>
      </c>
      <c r="AC14" s="26">
        <f t="shared" ca="1" si="4"/>
        <v>2397.0021687683852</v>
      </c>
      <c r="AD14" s="26">
        <f t="shared" ca="1" si="4"/>
        <v>2511.5772958828697</v>
      </c>
      <c r="AE14" s="26">
        <f t="shared" ca="1" si="4"/>
        <v>2603.5868810315774</v>
      </c>
      <c r="AF14" s="26">
        <f t="shared" ca="1" si="4"/>
        <v>2665.586143264281</v>
      </c>
      <c r="AG14" s="26">
        <f t="shared" ca="1" si="4"/>
        <v>2795.3637449181083</v>
      </c>
    </row>
    <row r="15" spans="1:33">
      <c r="E15" s="22">
        <f>H15</f>
        <v>0</v>
      </c>
    </row>
    <row r="22" spans="1:33" ht="22.5">
      <c r="A22" s="19" t="str">
        <f>B23&amp;" capacity difference by year"</f>
        <v>NEM capacity difference by year</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c r="A23" s="21" t="s">
        <v>90</v>
      </c>
      <c r="B23" s="5" t="s">
        <v>18</v>
      </c>
    </row>
    <row r="25" spans="1:33">
      <c r="H25" t="s">
        <v>96</v>
      </c>
      <c r="I25" s="8" t="str">
        <f>I6</f>
        <v>2023-24</v>
      </c>
      <c r="J25" s="8" t="str">
        <f t="shared" ref="J25:AG25" si="5">J6</f>
        <v>2024-25</v>
      </c>
      <c r="K25" s="8" t="str">
        <f t="shared" si="5"/>
        <v>2025-26</v>
      </c>
      <c r="L25" s="8" t="str">
        <f t="shared" si="5"/>
        <v>2026-27</v>
      </c>
      <c r="M25" s="8" t="str">
        <f t="shared" si="5"/>
        <v>2027-28</v>
      </c>
      <c r="N25" s="8" t="str">
        <f t="shared" si="5"/>
        <v>2028-29</v>
      </c>
      <c r="O25" s="8" t="str">
        <f t="shared" si="5"/>
        <v>2029-30</v>
      </c>
      <c r="P25" s="8" t="str">
        <f t="shared" si="5"/>
        <v>2030-31</v>
      </c>
      <c r="Q25" s="8" t="str">
        <f t="shared" si="5"/>
        <v>2031-32</v>
      </c>
      <c r="R25" s="8" t="str">
        <f t="shared" si="5"/>
        <v>2032-33</v>
      </c>
      <c r="S25" s="8" t="str">
        <f t="shared" si="5"/>
        <v>2033-34</v>
      </c>
      <c r="T25" s="8" t="str">
        <f t="shared" si="5"/>
        <v>2034-35</v>
      </c>
      <c r="U25" s="8" t="str">
        <f t="shared" si="5"/>
        <v>2035-36</v>
      </c>
      <c r="V25" s="8" t="str">
        <f t="shared" si="5"/>
        <v>2036-37</v>
      </c>
      <c r="W25" s="8" t="str">
        <f t="shared" si="5"/>
        <v>2037-38</v>
      </c>
      <c r="X25" s="8" t="str">
        <f t="shared" si="5"/>
        <v>2038-39</v>
      </c>
      <c r="Y25" s="8" t="str">
        <f t="shared" si="5"/>
        <v>2039-40</v>
      </c>
      <c r="Z25" s="8" t="str">
        <f t="shared" si="5"/>
        <v>2040-41</v>
      </c>
      <c r="AA25" s="8" t="str">
        <f t="shared" si="5"/>
        <v>2041-42</v>
      </c>
      <c r="AB25" s="8" t="str">
        <f t="shared" si="5"/>
        <v>2042-43</v>
      </c>
      <c r="AC25" s="8" t="str">
        <f t="shared" si="5"/>
        <v>2043-44</v>
      </c>
      <c r="AD25" s="8" t="str">
        <f t="shared" si="5"/>
        <v>2044-45</v>
      </c>
      <c r="AE25" s="8" t="str">
        <f t="shared" si="5"/>
        <v>2045-46</v>
      </c>
      <c r="AF25" s="8" t="str">
        <f t="shared" si="5"/>
        <v>2046-47</v>
      </c>
      <c r="AG25" s="8" t="str">
        <f t="shared" si="5"/>
        <v>2047-48</v>
      </c>
    </row>
    <row r="26" spans="1:33">
      <c r="H26" s="23" t="s">
        <v>2</v>
      </c>
      <c r="I26" s="27">
        <f t="shared" ref="I26:R37" ca="1" si="6">-SUMIFS(OFFSET(INDIRECT("'"&amp;$E$1 &amp; "_Capacity'!C:C"), 0, I$1), INDIRECT("'"&amp;$E$1 &amp; "_Capacity'!B:B"),$H26, INDIRECT("'"&amp;$E$1 &amp; "_Capacity'!A:A"),$B$23) +SUMIFS(OFFSET(INDIRECT("'"&amp;$C$1 &amp; "_Capacity'!C:C"), 0, I$1), INDIRECT("'"&amp;$C$1 &amp; "_Capacity'!B:B"),$H26, INDIRECT("'"&amp;$C$1 &amp; "_Capacity'!A:A"),$B$23)</f>
        <v>0</v>
      </c>
      <c r="J26" s="27">
        <f t="shared" ca="1" si="6"/>
        <v>0</v>
      </c>
      <c r="K26" s="27">
        <f t="shared" ca="1" si="6"/>
        <v>191.43005062100019</v>
      </c>
      <c r="L26" s="27">
        <f t="shared" ca="1" si="6"/>
        <v>71.498070221001399</v>
      </c>
      <c r="M26" s="27">
        <f t="shared" ca="1" si="6"/>
        <v>154.87760373840138</v>
      </c>
      <c r="N26" s="27">
        <f t="shared" ca="1" si="6"/>
        <v>135.75810239040038</v>
      </c>
      <c r="O26" s="27">
        <f t="shared" ca="1" si="6"/>
        <v>173.90364807170317</v>
      </c>
      <c r="P26" s="27">
        <f t="shared" ca="1" si="6"/>
        <v>154.88292830060072</v>
      </c>
      <c r="Q26" s="27">
        <f t="shared" ca="1" si="6"/>
        <v>348.10823007010094</v>
      </c>
      <c r="R26" s="27">
        <f t="shared" ca="1" si="6"/>
        <v>531.77063950550109</v>
      </c>
      <c r="S26" s="27">
        <f t="shared" ref="S26:AB37" ca="1" si="7">-SUMIFS(OFFSET(INDIRECT("'"&amp;$E$1 &amp; "_Capacity'!C:C"), 0, S$1), INDIRECT("'"&amp;$E$1 &amp; "_Capacity'!B:B"),$H26, INDIRECT("'"&amp;$E$1 &amp; "_Capacity'!A:A"),$B$23) +SUMIFS(OFFSET(INDIRECT("'"&amp;$C$1 &amp; "_Capacity'!C:C"), 0, S$1), INDIRECT("'"&amp;$C$1 &amp; "_Capacity'!B:B"),$H26, INDIRECT("'"&amp;$C$1 &amp; "_Capacity'!A:A"),$B$23)</f>
        <v>65.893722478600466</v>
      </c>
      <c r="T26" s="27">
        <f t="shared" ca="1" si="7"/>
        <v>65.894366689701201</v>
      </c>
      <c r="U26" s="27">
        <f t="shared" ca="1" si="7"/>
        <v>95.647139626400076</v>
      </c>
      <c r="V26" s="27">
        <f t="shared" ca="1" si="7"/>
        <v>131.1962710655007</v>
      </c>
      <c r="W26" s="27">
        <f t="shared" ca="1" si="7"/>
        <v>131.19637500540148</v>
      </c>
      <c r="X26" s="27">
        <f t="shared" ca="1" si="7"/>
        <v>30.149844446699717</v>
      </c>
      <c r="Y26" s="27">
        <f t="shared" ca="1" si="7"/>
        <v>30.147871004600347</v>
      </c>
      <c r="Z26" s="27">
        <f t="shared" ca="1" si="7"/>
        <v>7.5386430000000254E-3</v>
      </c>
      <c r="AA26" s="27">
        <f t="shared" ca="1" si="7"/>
        <v>5.5686580000000249E-3</v>
      </c>
      <c r="AB26" s="27">
        <f t="shared" ca="1" si="7"/>
        <v>5.0498826000000066E-3</v>
      </c>
      <c r="AC26" s="27">
        <f t="shared" ref="AC26:AG37" ca="1" si="8">-SUMIFS(OFFSET(INDIRECT("'"&amp;$E$1 &amp; "_Capacity'!C:C"), 0, AC$1), INDIRECT("'"&amp;$E$1 &amp; "_Capacity'!B:B"),$H26, INDIRECT("'"&amp;$E$1 &amp; "_Capacity'!A:A"),$B$23) +SUMIFS(OFFSET(INDIRECT("'"&amp;$C$1 &amp; "_Capacity'!C:C"), 0, AC$1), INDIRECT("'"&amp;$C$1 &amp; "_Capacity'!B:B"),$H26, INDIRECT("'"&amp;$C$1 &amp; "_Capacity'!A:A"),$B$23)</f>
        <v>5.1236691000000195E-3</v>
      </c>
      <c r="AD26" s="27">
        <f t="shared" ca="1" si="8"/>
        <v>-1.2804369999998982E-4</v>
      </c>
      <c r="AE26" s="27">
        <f t="shared" ca="1" si="8"/>
        <v>-1.1477059999999081E-4</v>
      </c>
      <c r="AF26" s="27">
        <f t="shared" ca="1" si="8"/>
        <v>-9.3781699999998316E-5</v>
      </c>
      <c r="AG26" s="27">
        <f t="shared" ca="1" si="8"/>
        <v>7.8859000000007506E-6</v>
      </c>
    </row>
    <row r="27" spans="1:33">
      <c r="H27" s="23" t="s">
        <v>11</v>
      </c>
      <c r="I27" s="27">
        <f t="shared" ca="1" si="6"/>
        <v>0</v>
      </c>
      <c r="J27" s="27">
        <f t="shared" ca="1" si="6"/>
        <v>0</v>
      </c>
      <c r="K27" s="27">
        <f t="shared" ca="1" si="6"/>
        <v>81.266396461501699</v>
      </c>
      <c r="L27" s="27">
        <f t="shared" ca="1" si="6"/>
        <v>81.266370433399516</v>
      </c>
      <c r="M27" s="27">
        <f t="shared" ca="1" si="6"/>
        <v>88.163232239999616</v>
      </c>
      <c r="N27" s="27">
        <f t="shared" ca="1" si="6"/>
        <v>163.60350932000028</v>
      </c>
      <c r="O27" s="27">
        <f t="shared" ca="1" si="6"/>
        <v>140.34905309600026</v>
      </c>
      <c r="P27" s="27">
        <f t="shared" ca="1" si="6"/>
        <v>231.11307535929996</v>
      </c>
      <c r="Q27" s="27">
        <f t="shared" ca="1" si="6"/>
        <v>-5.8187112599999993E-2</v>
      </c>
      <c r="R27" s="27">
        <f t="shared" ca="1" si="6"/>
        <v>-5.7912370699999896E-2</v>
      </c>
      <c r="S27" s="27">
        <f t="shared" ca="1" si="7"/>
        <v>-4.3465728500000009E-2</v>
      </c>
      <c r="T27" s="27">
        <f t="shared" ca="1" si="7"/>
        <v>-4.3459211799999883E-2</v>
      </c>
      <c r="U27" s="27">
        <f t="shared" ca="1" si="7"/>
        <v>-4.3573640200000006E-2</v>
      </c>
      <c r="V27" s="27">
        <f t="shared" ca="1" si="7"/>
        <v>-1.0979185799999987E-2</v>
      </c>
      <c r="W27" s="27">
        <f t="shared" ca="1" si="7"/>
        <v>-1.0978857499999993E-2</v>
      </c>
      <c r="X27" s="27">
        <f t="shared" ca="1" si="7"/>
        <v>-5.7369541999999878E-3</v>
      </c>
      <c r="Y27" s="27">
        <f t="shared" ca="1" si="7"/>
        <v>-5.4956402999999879E-3</v>
      </c>
      <c r="Z27" s="27">
        <f t="shared" ca="1" si="7"/>
        <v>-4.8019001999999988E-3</v>
      </c>
      <c r="AA27" s="27">
        <f t="shared" ca="1" si="7"/>
        <v>-4.8585931000000027E-3</v>
      </c>
      <c r="AB27" s="27">
        <f t="shared" ca="1" si="7"/>
        <v>-4.9781900999999809E-3</v>
      </c>
      <c r="AC27" s="27">
        <f t="shared" ca="1" si="8"/>
        <v>-4.9783820999999909E-3</v>
      </c>
      <c r="AD27" s="27">
        <f t="shared" ca="1" si="8"/>
        <v>-4.8411769000000042E-3</v>
      </c>
      <c r="AE27" s="27">
        <f t="shared" ca="1" si="8"/>
        <v>-1.0304554000000001E-3</v>
      </c>
      <c r="AF27" s="27">
        <f t="shared" ca="1" si="8"/>
        <v>-1.0302834999999901E-3</v>
      </c>
      <c r="AG27" s="27">
        <f t="shared" ca="1" si="8"/>
        <v>0</v>
      </c>
    </row>
    <row r="28" spans="1:33">
      <c r="H28" s="23" t="s">
        <v>8</v>
      </c>
      <c r="I28" s="27">
        <f t="shared" ca="1" si="6"/>
        <v>0</v>
      </c>
      <c r="J28" s="27">
        <f t="shared" ca="1" si="6"/>
        <v>-1.6395939974245266E-4</v>
      </c>
      <c r="K28" s="27">
        <f t="shared" ca="1" si="6"/>
        <v>-2.4406792044828762E-4</v>
      </c>
      <c r="L28" s="27">
        <f t="shared" ca="1" si="6"/>
        <v>-2.5104404994635843E-4</v>
      </c>
      <c r="M28" s="27">
        <f t="shared" ca="1" si="6"/>
        <v>-2.5240765990020009E-4</v>
      </c>
      <c r="N28" s="27">
        <f t="shared" ca="1" si="6"/>
        <v>-3.4341195987508399E-4</v>
      </c>
      <c r="O28" s="27">
        <f t="shared" ca="1" si="6"/>
        <v>-4.6285084954433842E-4</v>
      </c>
      <c r="P28" s="27">
        <f t="shared" ca="1" si="6"/>
        <v>-5.5290112004513503E-4</v>
      </c>
      <c r="Q28" s="27">
        <f t="shared" ca="1" si="6"/>
        <v>-5.660197998622607E-4</v>
      </c>
      <c r="R28" s="27">
        <f t="shared" ca="1" si="6"/>
        <v>-8.1892394064198015E-4</v>
      </c>
      <c r="S28" s="27">
        <f t="shared" ca="1" si="7"/>
        <v>-9.1710854030679911E-4</v>
      </c>
      <c r="T28" s="27">
        <f t="shared" ca="1" si="7"/>
        <v>-8.7663496015011333E-4</v>
      </c>
      <c r="U28" s="27">
        <f t="shared" ca="1" si="7"/>
        <v>-1.4013097697898047E-3</v>
      </c>
      <c r="V28" s="27">
        <f t="shared" ca="1" si="7"/>
        <v>-1.4006471001266618E-3</v>
      </c>
      <c r="W28" s="27">
        <f t="shared" ca="1" si="7"/>
        <v>-1.4833743605322525E-3</v>
      </c>
      <c r="X28" s="27">
        <f t="shared" ca="1" si="7"/>
        <v>-1.4835296299224865E-3</v>
      </c>
      <c r="Y28" s="27">
        <f t="shared" ca="1" si="7"/>
        <v>-1.4533807702719059E-3</v>
      </c>
      <c r="Z28" s="27">
        <f t="shared" ca="1" si="7"/>
        <v>-1.2678931500431645E-3</v>
      </c>
      <c r="AA28" s="27">
        <f t="shared" ca="1" si="7"/>
        <v>-1.9327891598095448E-3</v>
      </c>
      <c r="AB28" s="27">
        <f t="shared" ca="1" si="7"/>
        <v>-1.9949841500874754E-3</v>
      </c>
      <c r="AC28" s="27">
        <f t="shared" ca="1" si="8"/>
        <v>-2.9056302200160644E-2</v>
      </c>
      <c r="AD28" s="27">
        <f t="shared" ca="1" si="8"/>
        <v>-0.11958986030003871</v>
      </c>
      <c r="AE28" s="27">
        <f t="shared" ca="1" si="8"/>
        <v>-0.11960443019995637</v>
      </c>
      <c r="AF28" s="27">
        <f t="shared" ca="1" si="8"/>
        <v>-0.12019033870001294</v>
      </c>
      <c r="AG28" s="27">
        <f t="shared" ca="1" si="8"/>
        <v>-0.12016085679999833</v>
      </c>
    </row>
    <row r="29" spans="1:33">
      <c r="H29" s="23" t="s">
        <v>12</v>
      </c>
      <c r="I29" s="27">
        <f t="shared" ca="1" si="6"/>
        <v>0</v>
      </c>
      <c r="J29" s="27">
        <f t="shared" ca="1" si="6"/>
        <v>0</v>
      </c>
      <c r="K29" s="27">
        <f t="shared" ca="1" si="6"/>
        <v>0</v>
      </c>
      <c r="L29" s="27">
        <f t="shared" ca="1" si="6"/>
        <v>0</v>
      </c>
      <c r="M29" s="27">
        <f t="shared" ca="1" si="6"/>
        <v>0</v>
      </c>
      <c r="N29" s="27">
        <f t="shared" ca="1" si="6"/>
        <v>0</v>
      </c>
      <c r="O29" s="27">
        <f t="shared" ca="1" si="6"/>
        <v>0</v>
      </c>
      <c r="P29" s="27">
        <f t="shared" ca="1" si="6"/>
        <v>0</v>
      </c>
      <c r="Q29" s="27">
        <f t="shared" ca="1" si="6"/>
        <v>0</v>
      </c>
      <c r="R29" s="27">
        <f t="shared" ca="1" si="6"/>
        <v>0</v>
      </c>
      <c r="S29" s="27">
        <f t="shared" ca="1" si="7"/>
        <v>0</v>
      </c>
      <c r="T29" s="27">
        <f t="shared" ca="1" si="7"/>
        <v>0</v>
      </c>
      <c r="U29" s="27">
        <f t="shared" ca="1" si="7"/>
        <v>0</v>
      </c>
      <c r="V29" s="27">
        <f t="shared" ca="1" si="7"/>
        <v>0</v>
      </c>
      <c r="W29" s="27">
        <f t="shared" ca="1" si="7"/>
        <v>0</v>
      </c>
      <c r="X29" s="27">
        <f t="shared" ca="1" si="7"/>
        <v>0</v>
      </c>
      <c r="Y29" s="27">
        <f t="shared" ca="1" si="7"/>
        <v>0</v>
      </c>
      <c r="Z29" s="27">
        <f t="shared" ca="1" si="7"/>
        <v>0</v>
      </c>
      <c r="AA29" s="27">
        <f t="shared" ca="1" si="7"/>
        <v>0</v>
      </c>
      <c r="AB29" s="27">
        <f t="shared" ca="1" si="7"/>
        <v>0</v>
      </c>
      <c r="AC29" s="27">
        <f t="shared" ca="1" si="8"/>
        <v>0</v>
      </c>
      <c r="AD29" s="27">
        <f t="shared" ca="1" si="8"/>
        <v>0</v>
      </c>
      <c r="AE29" s="27">
        <f t="shared" ca="1" si="8"/>
        <v>0</v>
      </c>
      <c r="AF29" s="27">
        <f t="shared" ca="1" si="8"/>
        <v>0</v>
      </c>
      <c r="AG29" s="27">
        <f t="shared" ca="1" si="8"/>
        <v>0</v>
      </c>
    </row>
    <row r="30" spans="1:33">
      <c r="H30" s="23" t="s">
        <v>5</v>
      </c>
      <c r="I30" s="27">
        <f t="shared" ca="1" si="6"/>
        <v>-1.7758563908500946E-3</v>
      </c>
      <c r="J30" s="27">
        <f t="shared" ca="1" si="6"/>
        <v>-1.9904323389710044E-3</v>
      </c>
      <c r="K30" s="27">
        <f t="shared" ca="1" si="6"/>
        <v>-2.1538055498240283E-3</v>
      </c>
      <c r="L30" s="27">
        <f t="shared" ca="1" si="6"/>
        <v>-2.1695214400097029E-3</v>
      </c>
      <c r="M30" s="27">
        <f t="shared" ca="1" si="6"/>
        <v>-2.1421033006845391E-3</v>
      </c>
      <c r="N30" s="27">
        <f t="shared" ca="1" si="6"/>
        <v>-2.8583095590875018E-3</v>
      </c>
      <c r="O30" s="27">
        <f t="shared" ca="1" si="6"/>
        <v>-2.8194138403705438E-3</v>
      </c>
      <c r="P30" s="27">
        <f t="shared" ca="1" si="6"/>
        <v>-2.7914914016946568E-3</v>
      </c>
      <c r="Q30" s="27">
        <f t="shared" ca="1" si="6"/>
        <v>-2.8624086990021169E-3</v>
      </c>
      <c r="R30" s="27">
        <f t="shared" ca="1" si="6"/>
        <v>-2.6787481010615011E-3</v>
      </c>
      <c r="S30" s="27">
        <f t="shared" ca="1" si="7"/>
        <v>-2.7186723009435809E-3</v>
      </c>
      <c r="T30" s="27">
        <f t="shared" ca="1" si="7"/>
        <v>-2.6722233005784801E-3</v>
      </c>
      <c r="U30" s="27">
        <f t="shared" ca="1" si="7"/>
        <v>-671.50565657539937</v>
      </c>
      <c r="V30" s="27">
        <f t="shared" ca="1" si="7"/>
        <v>-671.50563146359855</v>
      </c>
      <c r="W30" s="27">
        <f t="shared" ca="1" si="7"/>
        <v>-245.5794168170014</v>
      </c>
      <c r="X30" s="27">
        <f t="shared" ca="1" si="7"/>
        <v>-245.57937658510127</v>
      </c>
      <c r="Y30" s="27">
        <f t="shared" ca="1" si="7"/>
        <v>-570.14227067660067</v>
      </c>
      <c r="Z30" s="27">
        <f t="shared" ca="1" si="7"/>
        <v>-625.1790482403012</v>
      </c>
      <c r="AA30" s="27">
        <f t="shared" ca="1" si="7"/>
        <v>-523.92646983660052</v>
      </c>
      <c r="AB30" s="27">
        <f t="shared" ca="1" si="7"/>
        <v>-523.92665142919941</v>
      </c>
      <c r="AC30" s="27">
        <f t="shared" ca="1" si="8"/>
        <v>-373.43171232429813</v>
      </c>
      <c r="AD30" s="27">
        <f t="shared" ca="1" si="8"/>
        <v>-457.49319321649818</v>
      </c>
      <c r="AE30" s="27">
        <f t="shared" ca="1" si="8"/>
        <v>-457.49336663749818</v>
      </c>
      <c r="AF30" s="27">
        <f t="shared" ca="1" si="8"/>
        <v>-947.54523990849884</v>
      </c>
      <c r="AG30" s="27">
        <f t="shared" ca="1" si="8"/>
        <v>-1206.4457823024004</v>
      </c>
    </row>
    <row r="31" spans="1:33">
      <c r="H31" s="23" t="s">
        <v>3</v>
      </c>
      <c r="I31" s="27">
        <f t="shared" ca="1" si="6"/>
        <v>0</v>
      </c>
      <c r="J31" s="27">
        <f t="shared" ca="1" si="6"/>
        <v>0</v>
      </c>
      <c r="K31" s="27">
        <f t="shared" ca="1" si="6"/>
        <v>0</v>
      </c>
      <c r="L31" s="27">
        <f t="shared" ca="1" si="6"/>
        <v>0</v>
      </c>
      <c r="M31" s="27">
        <f t="shared" ca="1" si="6"/>
        <v>0</v>
      </c>
      <c r="N31" s="27">
        <f t="shared" ca="1" si="6"/>
        <v>0</v>
      </c>
      <c r="O31" s="27">
        <f t="shared" ca="1" si="6"/>
        <v>0</v>
      </c>
      <c r="P31" s="27">
        <f t="shared" ca="1" si="6"/>
        <v>0</v>
      </c>
      <c r="Q31" s="27">
        <f t="shared" ca="1" si="6"/>
        <v>0</v>
      </c>
      <c r="R31" s="27">
        <f t="shared" ca="1" si="6"/>
        <v>0</v>
      </c>
      <c r="S31" s="27">
        <f t="shared" ca="1" si="7"/>
        <v>0</v>
      </c>
      <c r="T31" s="27">
        <f t="shared" ca="1" si="7"/>
        <v>0</v>
      </c>
      <c r="U31" s="27">
        <f t="shared" ca="1" si="7"/>
        <v>0</v>
      </c>
      <c r="V31" s="27">
        <f t="shared" ca="1" si="7"/>
        <v>0</v>
      </c>
      <c r="W31" s="27">
        <f t="shared" ca="1" si="7"/>
        <v>0</v>
      </c>
      <c r="X31" s="27">
        <f t="shared" ca="1" si="7"/>
        <v>0</v>
      </c>
      <c r="Y31" s="27">
        <f t="shared" ca="1" si="7"/>
        <v>0</v>
      </c>
      <c r="Z31" s="27">
        <f t="shared" ca="1" si="7"/>
        <v>0</v>
      </c>
      <c r="AA31" s="27">
        <f t="shared" ca="1" si="7"/>
        <v>0</v>
      </c>
      <c r="AB31" s="27">
        <f t="shared" ca="1" si="7"/>
        <v>0</v>
      </c>
      <c r="AC31" s="27">
        <f t="shared" ca="1" si="8"/>
        <v>0</v>
      </c>
      <c r="AD31" s="27">
        <f t="shared" ca="1" si="8"/>
        <v>0</v>
      </c>
      <c r="AE31" s="27">
        <f t="shared" ca="1" si="8"/>
        <v>0</v>
      </c>
      <c r="AF31" s="27">
        <f t="shared" ca="1" si="8"/>
        <v>0</v>
      </c>
      <c r="AG31" s="27">
        <f t="shared" ca="1" si="8"/>
        <v>0</v>
      </c>
    </row>
    <row r="32" spans="1:33">
      <c r="H32" s="23" t="s">
        <v>118</v>
      </c>
      <c r="I32" s="27">
        <f ca="1">-SUMIFS(OFFSET(INDIRECT("'"&amp;$E$1 &amp; "_Capacity'!C:C"), 0, I$1), INDIRECT("'"&amp;$E$1 &amp; "_Capacity'!B:B"),$H32, INDIRECT("'"&amp;$E$1 &amp; "_Capacity'!A:A"),$B$23) +SUMIFS(OFFSET(INDIRECT("'"&amp;$C$1 &amp; "_Capacity'!C:C"), 0, I$1), INDIRECT("'"&amp;$C$1 &amp; "_Capacity'!B:B"),$H32, INDIRECT("'"&amp;$C$1 &amp; "_Capacity'!A:A"),$B$23)</f>
        <v>0</v>
      </c>
      <c r="J32" s="27">
        <f t="shared" ca="1" si="6"/>
        <v>0</v>
      </c>
      <c r="K32" s="27">
        <f t="shared" ca="1" si="6"/>
        <v>0</v>
      </c>
      <c r="L32" s="27">
        <f t="shared" ca="1" si="6"/>
        <v>0</v>
      </c>
      <c r="M32" s="27">
        <f t="shared" ca="1" si="6"/>
        <v>0</v>
      </c>
      <c r="N32" s="27">
        <f t="shared" ca="1" si="6"/>
        <v>0</v>
      </c>
      <c r="O32" s="27">
        <f t="shared" ca="1" si="6"/>
        <v>0</v>
      </c>
      <c r="P32" s="27">
        <f t="shared" ca="1" si="6"/>
        <v>0</v>
      </c>
      <c r="Q32" s="27">
        <f t="shared" ca="1" si="6"/>
        <v>0</v>
      </c>
      <c r="R32" s="27">
        <f t="shared" ca="1" si="6"/>
        <v>0</v>
      </c>
      <c r="S32" s="27">
        <f t="shared" ca="1" si="7"/>
        <v>0</v>
      </c>
      <c r="T32" s="27">
        <f t="shared" ca="1" si="7"/>
        <v>0</v>
      </c>
      <c r="U32" s="27">
        <f t="shared" ca="1" si="7"/>
        <v>0</v>
      </c>
      <c r="V32" s="27">
        <f t="shared" ca="1" si="7"/>
        <v>0</v>
      </c>
      <c r="W32" s="27">
        <f t="shared" ca="1" si="7"/>
        <v>0</v>
      </c>
      <c r="X32" s="27">
        <f t="shared" ca="1" si="7"/>
        <v>0</v>
      </c>
      <c r="Y32" s="27">
        <f t="shared" ca="1" si="7"/>
        <v>0</v>
      </c>
      <c r="Z32" s="27">
        <f t="shared" ca="1" si="7"/>
        <v>0</v>
      </c>
      <c r="AA32" s="27">
        <f t="shared" ca="1" si="7"/>
        <v>0</v>
      </c>
      <c r="AB32" s="27">
        <f t="shared" ca="1" si="7"/>
        <v>0</v>
      </c>
      <c r="AC32" s="27">
        <f t="shared" ca="1" si="8"/>
        <v>0</v>
      </c>
      <c r="AD32" s="27">
        <f t="shared" ca="1" si="8"/>
        <v>0</v>
      </c>
      <c r="AE32" s="27">
        <f t="shared" ca="1" si="8"/>
        <v>0</v>
      </c>
      <c r="AF32" s="27">
        <f t="shared" ca="1" si="8"/>
        <v>0</v>
      </c>
      <c r="AG32" s="27">
        <f t="shared" ca="1" si="8"/>
        <v>0</v>
      </c>
    </row>
    <row r="33" spans="1:33">
      <c r="H33" s="23" t="s">
        <v>10</v>
      </c>
      <c r="I33" s="27">
        <f t="shared" ca="1" si="6"/>
        <v>-39.762631997336939</v>
      </c>
      <c r="J33" s="27">
        <f t="shared" ca="1" si="6"/>
        <v>-144.20607587535051</v>
      </c>
      <c r="K33" s="27">
        <f t="shared" ca="1" si="6"/>
        <v>-386.64761842162989</v>
      </c>
      <c r="L33" s="27">
        <f t="shared" ca="1" si="6"/>
        <v>-241.0483148101157</v>
      </c>
      <c r="M33" s="27">
        <f t="shared" ca="1" si="6"/>
        <v>-390.54825565213105</v>
      </c>
      <c r="N33" s="27">
        <f t="shared" ca="1" si="6"/>
        <v>-489.53876385950934</v>
      </c>
      <c r="O33" s="27">
        <f t="shared" ca="1" si="6"/>
        <v>-528.13311122138111</v>
      </c>
      <c r="P33" s="27">
        <f t="shared" ca="1" si="6"/>
        <v>-438.88487142890153</v>
      </c>
      <c r="Q33" s="27">
        <f t="shared" ca="1" si="6"/>
        <v>-244.20119088659703</v>
      </c>
      <c r="R33" s="27">
        <f ca="1">-SUMIFS(OFFSET(INDIRECT("'"&amp;$E$1 &amp; "_Capacity'!C:C"), 0, R$1), INDIRECT("'"&amp;$E$1 &amp; "_Capacity'!B:B"),$H33, INDIRECT("'"&amp;$E$1 &amp; "_Capacity'!A:A"),$B$23) +SUMIFS(OFFSET(INDIRECT("'"&amp;$C$1 &amp; "_Capacity'!C:C"), 0, R$1), INDIRECT("'"&amp;$C$1 &amp; "_Capacity'!B:B"),$H33, INDIRECT("'"&amp;$C$1 &amp; "_Capacity'!A:A"),$B$23)</f>
        <v>-13.178610160306562</v>
      </c>
      <c r="S33" s="27">
        <f t="shared" ca="1" si="7"/>
        <v>317.7257361396114</v>
      </c>
      <c r="T33" s="27">
        <f t="shared" ca="1" si="7"/>
        <v>242.64326152174908</v>
      </c>
      <c r="U33" s="27">
        <f t="shared" ca="1" si="7"/>
        <v>129.44235196254886</v>
      </c>
      <c r="V33" s="27">
        <f t="shared" ca="1" si="7"/>
        <v>-6.0203501221549232</v>
      </c>
      <c r="W33" s="27">
        <f t="shared" ca="1" si="7"/>
        <v>223.96374085306888</v>
      </c>
      <c r="X33" s="27">
        <f t="shared" ca="1" si="7"/>
        <v>-87.952455255144741</v>
      </c>
      <c r="Y33" s="27">
        <f t="shared" ca="1" si="7"/>
        <v>-43.670205641064967</v>
      </c>
      <c r="Z33" s="27">
        <f t="shared" ca="1" si="7"/>
        <v>-35.324706903746119</v>
      </c>
      <c r="AA33" s="27">
        <f t="shared" ca="1" si="7"/>
        <v>337.39112121530343</v>
      </c>
      <c r="AB33" s="27">
        <f t="shared" ca="1" si="7"/>
        <v>-402.2225535450998</v>
      </c>
      <c r="AC33" s="27">
        <f t="shared" ca="1" si="8"/>
        <v>-909.04527316758322</v>
      </c>
      <c r="AD33" s="27">
        <f t="shared" ca="1" si="8"/>
        <v>-1196.3082105549838</v>
      </c>
      <c r="AE33" s="27">
        <f t="shared" ca="1" si="8"/>
        <v>-797.43468281350215</v>
      </c>
      <c r="AF33" s="27">
        <f t="shared" ca="1" si="8"/>
        <v>658.61991154279531</v>
      </c>
      <c r="AG33" s="27">
        <f t="shared" ca="1" si="8"/>
        <v>761.88502569579578</v>
      </c>
    </row>
    <row r="34" spans="1:33">
      <c r="H34" s="23" t="s">
        <v>9</v>
      </c>
      <c r="I34" s="27">
        <f t="shared" ca="1" si="6"/>
        <v>-7.7240697228262434E-3</v>
      </c>
      <c r="J34" s="27">
        <f t="shared" ca="1" si="6"/>
        <v>-5.3813014930710779E-2</v>
      </c>
      <c r="K34" s="27">
        <f t="shared" ca="1" si="6"/>
        <v>-47.719413741902827</v>
      </c>
      <c r="L34" s="27">
        <f t="shared" ca="1" si="6"/>
        <v>-47.723888204696777</v>
      </c>
      <c r="M34" s="27">
        <f t="shared" ca="1" si="6"/>
        <v>-47.72475330189809</v>
      </c>
      <c r="N34" s="27">
        <f t="shared" ca="1" si="6"/>
        <v>-118.28589905880108</v>
      </c>
      <c r="O34" s="27">
        <f t="shared" ca="1" si="6"/>
        <v>-112.44401780099906</v>
      </c>
      <c r="P34" s="27">
        <f t="shared" ca="1" si="6"/>
        <v>-182.60140010149917</v>
      </c>
      <c r="Q34" s="27">
        <f t="shared" ca="1" si="6"/>
        <v>-444.402391416299</v>
      </c>
      <c r="R34" s="27">
        <f t="shared" ca="1" si="6"/>
        <v>-921.09817043089606</v>
      </c>
      <c r="S34" s="27">
        <f t="shared" ca="1" si="7"/>
        <v>-738.78488659309733</v>
      </c>
      <c r="T34" s="27">
        <f t="shared" ca="1" si="7"/>
        <v>-608.24205885999618</v>
      </c>
      <c r="U34" s="27">
        <f t="shared" ca="1" si="7"/>
        <v>-608.24605515479561</v>
      </c>
      <c r="V34" s="27">
        <f t="shared" ca="1" si="7"/>
        <v>261.98827270020047</v>
      </c>
      <c r="W34" s="27">
        <f t="shared" ca="1" si="7"/>
        <v>160.00662651390303</v>
      </c>
      <c r="X34" s="27">
        <f t="shared" ca="1" si="7"/>
        <v>262.73177502160615</v>
      </c>
      <c r="Y34" s="27">
        <f t="shared" ca="1" si="7"/>
        <v>-423.29412356450484</v>
      </c>
      <c r="Z34" s="27">
        <f t="shared" ca="1" si="7"/>
        <v>-1199.027395317702</v>
      </c>
      <c r="AA34" s="27">
        <f t="shared" ca="1" si="7"/>
        <v>-631.56985046739283</v>
      </c>
      <c r="AB34" s="27">
        <f t="shared" ca="1" si="7"/>
        <v>-25.53752643828193</v>
      </c>
      <c r="AC34" s="27">
        <f t="shared" ca="1" si="8"/>
        <v>2244.8431187340029</v>
      </c>
      <c r="AD34" s="27">
        <f t="shared" ca="1" si="8"/>
        <v>2100.2432021229979</v>
      </c>
      <c r="AE34" s="27">
        <f t="shared" ca="1" si="8"/>
        <v>1454.5253725610091</v>
      </c>
      <c r="AF34" s="27">
        <f t="shared" ca="1" si="8"/>
        <v>1412.7120548689927</v>
      </c>
      <c r="AG34" s="27">
        <f t="shared" ca="1" si="8"/>
        <v>1439.5959419559949</v>
      </c>
    </row>
    <row r="35" spans="1:33">
      <c r="H35" s="23" t="s">
        <v>102</v>
      </c>
      <c r="I35" s="27">
        <f t="shared" ca="1" si="6"/>
        <v>-6.0765814998831047E-3</v>
      </c>
      <c r="J35" s="27">
        <f t="shared" ca="1" si="6"/>
        <v>-6.3221345999409095E-3</v>
      </c>
      <c r="K35" s="27">
        <f t="shared" ca="1" si="6"/>
        <v>-3.4226144799959002E-2</v>
      </c>
      <c r="L35" s="27">
        <f t="shared" ca="1" si="6"/>
        <v>-74.196245581799985</v>
      </c>
      <c r="M35" s="27">
        <f t="shared" ca="1" si="6"/>
        <v>-103.43998495479946</v>
      </c>
      <c r="N35" s="27">
        <f t="shared" ca="1" si="6"/>
        <v>-178.04092362910023</v>
      </c>
      <c r="O35" s="27">
        <f t="shared" ca="1" si="6"/>
        <v>-222.59118211339819</v>
      </c>
      <c r="P35" s="27">
        <f t="shared" ca="1" si="6"/>
        <v>-293.83766510199894</v>
      </c>
      <c r="Q35" s="27">
        <f t="shared" ca="1" si="6"/>
        <v>-807.31929544100058</v>
      </c>
      <c r="R35" s="27">
        <f t="shared" ca="1" si="6"/>
        <v>-887.62081179199959</v>
      </c>
      <c r="S35" s="27">
        <f t="shared" ca="1" si="7"/>
        <v>-1090.3248496579899</v>
      </c>
      <c r="T35" s="27">
        <f t="shared" ca="1" si="7"/>
        <v>-1091.2939593869869</v>
      </c>
      <c r="U35" s="27">
        <f t="shared" ca="1" si="7"/>
        <v>-336.67501069500031</v>
      </c>
      <c r="V35" s="27">
        <f t="shared" ca="1" si="7"/>
        <v>-336.68394260300192</v>
      </c>
      <c r="W35" s="27">
        <f t="shared" ca="1" si="7"/>
        <v>-400.57855384499817</v>
      </c>
      <c r="X35" s="27">
        <f t="shared" ca="1" si="7"/>
        <v>-400.57912518299963</v>
      </c>
      <c r="Y35" s="27">
        <f t="shared" ca="1" si="7"/>
        <v>-756.19367133799824</v>
      </c>
      <c r="Z35" s="27">
        <f t="shared" ca="1" si="7"/>
        <v>-941.18001431500306</v>
      </c>
      <c r="AA35" s="27">
        <f t="shared" ca="1" si="7"/>
        <v>-578.53022428400072</v>
      </c>
      <c r="AB35" s="27">
        <f t="shared" ca="1" si="7"/>
        <v>-217.95581562099687</v>
      </c>
      <c r="AC35" s="27">
        <f t="shared" ca="1" si="8"/>
        <v>164.22587102301259</v>
      </c>
      <c r="AD35" s="27">
        <f t="shared" ca="1" si="8"/>
        <v>1016.7500827769982</v>
      </c>
      <c r="AE35" s="27">
        <f t="shared" ca="1" si="8"/>
        <v>1016.402408693004</v>
      </c>
      <c r="AF35" s="27">
        <f t="shared" ca="1" si="8"/>
        <v>537.87323416600339</v>
      </c>
      <c r="AG35" s="27">
        <f t="shared" ca="1" si="8"/>
        <v>350.18773716499709</v>
      </c>
    </row>
    <row r="36" spans="1:33">
      <c r="H36" s="23" t="s">
        <v>15</v>
      </c>
      <c r="I36" s="27">
        <f t="shared" ca="1" si="6"/>
        <v>0</v>
      </c>
      <c r="J36" s="27">
        <f t="shared" ca="1" si="6"/>
        <v>0</v>
      </c>
      <c r="K36" s="27">
        <f t="shared" ca="1" si="6"/>
        <v>4.611894144000189</v>
      </c>
      <c r="L36" s="27">
        <f t="shared" ca="1" si="6"/>
        <v>4.6070450579011322</v>
      </c>
      <c r="M36" s="27">
        <f t="shared" ca="1" si="6"/>
        <v>29.230628699600402</v>
      </c>
      <c r="N36" s="27">
        <f t="shared" ca="1" si="6"/>
        <v>29.226307387900761</v>
      </c>
      <c r="O36" s="27">
        <f t="shared" ca="1" si="6"/>
        <v>29.223000483700162</v>
      </c>
      <c r="P36" s="27">
        <f t="shared" ca="1" si="6"/>
        <v>29.223459896800705</v>
      </c>
      <c r="Q36" s="27">
        <f t="shared" ca="1" si="6"/>
        <v>-125.53110307889892</v>
      </c>
      <c r="R36" s="27">
        <f t="shared" ca="1" si="6"/>
        <v>41.156242058799307</v>
      </c>
      <c r="S36" s="27">
        <f t="shared" ca="1" si="7"/>
        <v>41.153724213700116</v>
      </c>
      <c r="T36" s="27">
        <f t="shared" ca="1" si="7"/>
        <v>41.153829430900259</v>
      </c>
      <c r="U36" s="27">
        <f t="shared" ca="1" si="7"/>
        <v>-73.122582080999564</v>
      </c>
      <c r="V36" s="27">
        <f t="shared" ca="1" si="7"/>
        <v>-73.122235954099779</v>
      </c>
      <c r="W36" s="27">
        <f t="shared" ca="1" si="7"/>
        <v>120.39062772220041</v>
      </c>
      <c r="X36" s="27">
        <f t="shared" ca="1" si="7"/>
        <v>120.39084861250012</v>
      </c>
      <c r="Y36" s="27">
        <f t="shared" ca="1" si="7"/>
        <v>194.98017000699929</v>
      </c>
      <c r="Z36" s="27">
        <f t="shared" ca="1" si="7"/>
        <v>194.98009526060014</v>
      </c>
      <c r="AA36" s="27">
        <f t="shared" ca="1" si="7"/>
        <v>35.046785609602921</v>
      </c>
      <c r="AB36" s="27">
        <f t="shared" ca="1" si="7"/>
        <v>35.046078463299636</v>
      </c>
      <c r="AC36" s="27">
        <f t="shared" ca="1" si="8"/>
        <v>-105.09533544499754</v>
      </c>
      <c r="AD36" s="27">
        <f t="shared" ca="1" si="8"/>
        <v>-289.39695035299883</v>
      </c>
      <c r="AE36" s="27">
        <f t="shared" ca="1" si="8"/>
        <v>-335.16624393000075</v>
      </c>
      <c r="AF36" s="27">
        <f t="shared" ca="1" si="8"/>
        <v>-260.83602666899878</v>
      </c>
      <c r="AG36" s="27">
        <f t="shared" ca="1" si="8"/>
        <v>-263.29173478149914</v>
      </c>
    </row>
    <row r="37" spans="1:33">
      <c r="H37" s="23" t="s">
        <v>17</v>
      </c>
      <c r="I37" s="27">
        <f t="shared" ca="1" si="6"/>
        <v>0</v>
      </c>
      <c r="J37" s="27">
        <f t="shared" ca="1" si="6"/>
        <v>0</v>
      </c>
      <c r="K37" s="27">
        <f t="shared" ca="1" si="6"/>
        <v>0</v>
      </c>
      <c r="L37" s="27">
        <f t="shared" ca="1" si="6"/>
        <v>0</v>
      </c>
      <c r="M37" s="27">
        <f t="shared" ca="1" si="6"/>
        <v>0</v>
      </c>
      <c r="N37" s="27">
        <f t="shared" ca="1" si="6"/>
        <v>0</v>
      </c>
      <c r="O37" s="27">
        <f t="shared" ca="1" si="6"/>
        <v>0</v>
      </c>
      <c r="P37" s="27">
        <f t="shared" ca="1" si="6"/>
        <v>0</v>
      </c>
      <c r="Q37" s="27">
        <f t="shared" ca="1" si="6"/>
        <v>0</v>
      </c>
      <c r="R37" s="27">
        <f t="shared" ca="1" si="6"/>
        <v>0</v>
      </c>
      <c r="S37" s="27">
        <f t="shared" ca="1" si="7"/>
        <v>0</v>
      </c>
      <c r="T37" s="27">
        <f t="shared" ca="1" si="7"/>
        <v>0</v>
      </c>
      <c r="U37" s="27">
        <f t="shared" ca="1" si="7"/>
        <v>0</v>
      </c>
      <c r="V37" s="27">
        <f t="shared" ca="1" si="7"/>
        <v>0</v>
      </c>
      <c r="W37" s="27">
        <f t="shared" ca="1" si="7"/>
        <v>0</v>
      </c>
      <c r="X37" s="27">
        <f t="shared" ca="1" si="7"/>
        <v>0</v>
      </c>
      <c r="Y37" s="27">
        <f t="shared" ca="1" si="7"/>
        <v>0</v>
      </c>
      <c r="Z37" s="27">
        <f t="shared" ca="1" si="7"/>
        <v>0</v>
      </c>
      <c r="AA37" s="27">
        <f t="shared" ca="1" si="7"/>
        <v>0</v>
      </c>
      <c r="AB37" s="27">
        <f t="shared" ca="1" si="7"/>
        <v>0</v>
      </c>
      <c r="AC37" s="27">
        <f t="shared" ca="1" si="8"/>
        <v>0</v>
      </c>
      <c r="AD37" s="27">
        <f t="shared" ca="1" si="8"/>
        <v>0</v>
      </c>
      <c r="AE37" s="27">
        <f t="shared" ca="1" si="8"/>
        <v>0</v>
      </c>
      <c r="AF37" s="27">
        <f t="shared" ca="1" si="8"/>
        <v>0</v>
      </c>
      <c r="AG37" s="27">
        <f t="shared" ca="1" si="8"/>
        <v>0</v>
      </c>
    </row>
    <row r="39" spans="1:33">
      <c r="H39" s="23" t="s">
        <v>105</v>
      </c>
      <c r="I39" s="27">
        <f t="shared" ref="I39:R41" ca="1" si="9">-SUMIFS(OFFSET(INDIRECT("'"&amp;$E$1 &amp; "_Capacity'!C:C"), 0, I$1), INDIRECT("'"&amp;$E$1 &amp; "_Capacity'!B:B"),$H39, INDIRECT("'"&amp;$E$1 &amp; "_Capacity'!A:A"),$B$23) +SUMIFS(OFFSET(INDIRECT("'"&amp;$C$1 &amp; "_Capacity'!C:C"), 0, I$1), INDIRECT("'"&amp;$C$1 &amp; "_Capacity'!B:B"),$H39, INDIRECT("'"&amp;$C$1 &amp; "_Capacity'!A:A"),$B$23)</f>
        <v>-6.0765814998831047E-3</v>
      </c>
      <c r="J39" s="27">
        <f t="shared" ca="1" si="9"/>
        <v>-6.3221345999409095E-3</v>
      </c>
      <c r="K39" s="27">
        <f t="shared" ca="1" si="9"/>
        <v>-3.4226144799959002E-2</v>
      </c>
      <c r="L39" s="27">
        <f t="shared" ca="1" si="9"/>
        <v>-74.196245581799985</v>
      </c>
      <c r="M39" s="27">
        <f t="shared" ca="1" si="9"/>
        <v>-103.43998495479946</v>
      </c>
      <c r="N39" s="27">
        <f t="shared" ca="1" si="9"/>
        <v>-178.04092362910023</v>
      </c>
      <c r="O39" s="27">
        <f t="shared" ca="1" si="9"/>
        <v>-222.5911821133991</v>
      </c>
      <c r="P39" s="27">
        <f t="shared" ca="1" si="9"/>
        <v>-293.83766510199894</v>
      </c>
      <c r="Q39" s="27">
        <f t="shared" ca="1" si="9"/>
        <v>-807.31929544100058</v>
      </c>
      <c r="R39" s="27">
        <f t="shared" ca="1" si="9"/>
        <v>-887.62081179199959</v>
      </c>
      <c r="S39" s="27">
        <f t="shared" ref="S39:AB41" ca="1" si="10">-SUMIFS(OFFSET(INDIRECT("'"&amp;$E$1 &amp; "_Capacity'!C:C"), 0, S$1), INDIRECT("'"&amp;$E$1 &amp; "_Capacity'!B:B"),$H39, INDIRECT("'"&amp;$E$1 &amp; "_Capacity'!A:A"),$B$23) +SUMIFS(OFFSET(INDIRECT("'"&amp;$C$1 &amp; "_Capacity'!C:C"), 0, S$1), INDIRECT("'"&amp;$C$1 &amp; "_Capacity'!B:B"),$H39, INDIRECT("'"&amp;$C$1 &amp; "_Capacity'!A:A"),$B$23)</f>
        <v>-1090.3248496579899</v>
      </c>
      <c r="T39" s="27">
        <f t="shared" ca="1" si="10"/>
        <v>-1091.2939593869869</v>
      </c>
      <c r="U39" s="27">
        <f t="shared" ca="1" si="10"/>
        <v>-336.67501069499849</v>
      </c>
      <c r="V39" s="27">
        <f t="shared" ca="1" si="10"/>
        <v>-336.68394260300192</v>
      </c>
      <c r="W39" s="27">
        <f t="shared" ca="1" si="10"/>
        <v>-400.57855384499817</v>
      </c>
      <c r="X39" s="27">
        <f t="shared" ca="1" si="10"/>
        <v>-400.57912518299963</v>
      </c>
      <c r="Y39" s="27">
        <f t="shared" ca="1" si="10"/>
        <v>-756.19367133799824</v>
      </c>
      <c r="Z39" s="27">
        <f t="shared" ca="1" si="10"/>
        <v>-941.18001431500124</v>
      </c>
      <c r="AA39" s="27">
        <f t="shared" ca="1" si="10"/>
        <v>-578.53022428400072</v>
      </c>
      <c r="AB39" s="27">
        <f t="shared" ca="1" si="10"/>
        <v>-217.95581562099687</v>
      </c>
      <c r="AC39" s="27">
        <f t="shared" ref="AC39:AG41" ca="1" si="11">-SUMIFS(OFFSET(INDIRECT("'"&amp;$E$1 &amp; "_Capacity'!C:C"), 0, AC$1), INDIRECT("'"&amp;$E$1 &amp; "_Capacity'!B:B"),$H39, INDIRECT("'"&amp;$E$1 &amp; "_Capacity'!A:A"),$B$23) +SUMIFS(OFFSET(INDIRECT("'"&amp;$C$1 &amp; "_Capacity'!C:C"), 0, AC$1), INDIRECT("'"&amp;$C$1 &amp; "_Capacity'!B:B"),$H39, INDIRECT("'"&amp;$C$1 &amp; "_Capacity'!A:A"),$B$23)</f>
        <v>164.22587102301259</v>
      </c>
      <c r="AD39" s="27">
        <f t="shared" ca="1" si="11"/>
        <v>1016.7500827769982</v>
      </c>
      <c r="AE39" s="27">
        <f t="shared" ca="1" si="11"/>
        <v>1016.402408693004</v>
      </c>
      <c r="AF39" s="27">
        <f t="shared" ca="1" si="11"/>
        <v>537.87323416600339</v>
      </c>
      <c r="AG39" s="27">
        <f t="shared" ca="1" si="11"/>
        <v>350.18773716499709</v>
      </c>
    </row>
    <row r="40" spans="1:33">
      <c r="H40" s="23" t="s">
        <v>14</v>
      </c>
      <c r="I40" s="27">
        <f t="shared" ca="1" si="9"/>
        <v>0</v>
      </c>
      <c r="J40" s="27">
        <f t="shared" ca="1" si="9"/>
        <v>0</v>
      </c>
      <c r="K40" s="27">
        <f t="shared" ca="1" si="9"/>
        <v>4.611894144000189</v>
      </c>
      <c r="L40" s="27">
        <f t="shared" ca="1" si="9"/>
        <v>4.6070450579009048</v>
      </c>
      <c r="M40" s="27">
        <f t="shared" ca="1" si="9"/>
        <v>29.230628699599947</v>
      </c>
      <c r="N40" s="27">
        <f t="shared" ca="1" si="9"/>
        <v>29.226307387900306</v>
      </c>
      <c r="O40" s="27">
        <f t="shared" ca="1" si="9"/>
        <v>29.223000483700162</v>
      </c>
      <c r="P40" s="27">
        <f t="shared" ca="1" si="9"/>
        <v>29.22345989680116</v>
      </c>
      <c r="Q40" s="27">
        <f t="shared" ca="1" si="9"/>
        <v>-125.53110307889983</v>
      </c>
      <c r="R40" s="27">
        <f t="shared" ca="1" si="9"/>
        <v>41.156242058799762</v>
      </c>
      <c r="S40" s="27">
        <f t="shared" ca="1" si="10"/>
        <v>41.153724213701025</v>
      </c>
      <c r="T40" s="27">
        <f t="shared" ca="1" si="10"/>
        <v>41.153829430901169</v>
      </c>
      <c r="U40" s="27">
        <f t="shared" ca="1" si="10"/>
        <v>-73.122582080999564</v>
      </c>
      <c r="V40" s="27">
        <f t="shared" ca="1" si="10"/>
        <v>-73.122235954098869</v>
      </c>
      <c r="W40" s="27">
        <f t="shared" ca="1" si="10"/>
        <v>120.3906277221995</v>
      </c>
      <c r="X40" s="27">
        <f t="shared" ca="1" si="10"/>
        <v>120.39084861250012</v>
      </c>
      <c r="Y40" s="27">
        <f t="shared" ca="1" si="10"/>
        <v>194.9801700070002</v>
      </c>
      <c r="Z40" s="27">
        <f t="shared" ca="1" si="10"/>
        <v>194.98009526060014</v>
      </c>
      <c r="AA40" s="27">
        <f t="shared" ca="1" si="10"/>
        <v>35.046785609602921</v>
      </c>
      <c r="AB40" s="27">
        <f t="shared" ca="1" si="10"/>
        <v>35.046078463299636</v>
      </c>
      <c r="AC40" s="27">
        <f t="shared" ca="1" si="11"/>
        <v>-105.09533544499936</v>
      </c>
      <c r="AD40" s="27">
        <f t="shared" ca="1" si="11"/>
        <v>-289.39695035299883</v>
      </c>
      <c r="AE40" s="27">
        <f t="shared" ca="1" si="11"/>
        <v>-335.16624392999893</v>
      </c>
      <c r="AF40" s="27">
        <f t="shared" ca="1" si="11"/>
        <v>-260.83602666899969</v>
      </c>
      <c r="AG40" s="27">
        <f t="shared" ca="1" si="11"/>
        <v>-263.29173478149914</v>
      </c>
    </row>
    <row r="41" spans="1:33">
      <c r="H41" s="23" t="s">
        <v>25</v>
      </c>
      <c r="I41" s="27">
        <f t="shared" ca="1" si="9"/>
        <v>0</v>
      </c>
      <c r="J41" s="27">
        <f t="shared" ca="1" si="9"/>
        <v>0</v>
      </c>
      <c r="K41" s="27">
        <f t="shared" ca="1" si="9"/>
        <v>0</v>
      </c>
      <c r="L41" s="27">
        <f t="shared" ca="1" si="9"/>
        <v>0</v>
      </c>
      <c r="M41" s="27">
        <f t="shared" ca="1" si="9"/>
        <v>0</v>
      </c>
      <c r="N41" s="27">
        <f t="shared" ca="1" si="9"/>
        <v>0</v>
      </c>
      <c r="O41" s="27">
        <f t="shared" ca="1" si="9"/>
        <v>0</v>
      </c>
      <c r="P41" s="27">
        <f t="shared" ca="1" si="9"/>
        <v>0</v>
      </c>
      <c r="Q41" s="27">
        <f t="shared" ca="1" si="9"/>
        <v>0</v>
      </c>
      <c r="R41" s="27">
        <f t="shared" ca="1" si="9"/>
        <v>0</v>
      </c>
      <c r="S41" s="27">
        <f t="shared" ca="1" si="10"/>
        <v>0</v>
      </c>
      <c r="T41" s="27">
        <f t="shared" ca="1" si="10"/>
        <v>0</v>
      </c>
      <c r="U41" s="27">
        <f t="shared" ca="1" si="10"/>
        <v>0</v>
      </c>
      <c r="V41" s="27">
        <f t="shared" ca="1" si="10"/>
        <v>0</v>
      </c>
      <c r="W41" s="27">
        <f t="shared" ca="1" si="10"/>
        <v>0</v>
      </c>
      <c r="X41" s="27">
        <f t="shared" ca="1" si="10"/>
        <v>0</v>
      </c>
      <c r="Y41" s="27">
        <f t="shared" ca="1" si="10"/>
        <v>0</v>
      </c>
      <c r="Z41" s="27">
        <f t="shared" ca="1" si="10"/>
        <v>0</v>
      </c>
      <c r="AA41" s="27">
        <f t="shared" ca="1" si="10"/>
        <v>0</v>
      </c>
      <c r="AB41" s="27">
        <f t="shared" ca="1" si="10"/>
        <v>0</v>
      </c>
      <c r="AC41" s="27">
        <f t="shared" ca="1" si="11"/>
        <v>0</v>
      </c>
      <c r="AD41" s="27">
        <f t="shared" ca="1" si="11"/>
        <v>0</v>
      </c>
      <c r="AE41" s="27">
        <f t="shared" ca="1" si="11"/>
        <v>0</v>
      </c>
      <c r="AF41" s="27">
        <f t="shared" ca="1" si="11"/>
        <v>0</v>
      </c>
      <c r="AG41" s="27">
        <f t="shared" ca="1" si="11"/>
        <v>0</v>
      </c>
    </row>
    <row r="44" spans="1:33" ht="22.5">
      <c r="A44" s="19" t="str">
        <f>B45&amp;" generation difference by year"</f>
        <v>NEM generation difference by year</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row>
    <row r="45" spans="1:33">
      <c r="A45" s="21" t="s">
        <v>90</v>
      </c>
      <c r="B45" s="5" t="s">
        <v>18</v>
      </c>
    </row>
    <row r="47" spans="1:33">
      <c r="H47" t="s">
        <v>97</v>
      </c>
      <c r="I47" s="8" t="str">
        <f>I6</f>
        <v>2023-24</v>
      </c>
      <c r="J47" s="8" t="str">
        <f t="shared" ref="J47:AG47" si="12">J6</f>
        <v>2024-25</v>
      </c>
      <c r="K47" s="8" t="str">
        <f t="shared" si="12"/>
        <v>2025-26</v>
      </c>
      <c r="L47" s="8" t="str">
        <f t="shared" si="12"/>
        <v>2026-27</v>
      </c>
      <c r="M47" s="8" t="str">
        <f t="shared" si="12"/>
        <v>2027-28</v>
      </c>
      <c r="N47" s="8" t="str">
        <f t="shared" si="12"/>
        <v>2028-29</v>
      </c>
      <c r="O47" s="8" t="str">
        <f t="shared" si="12"/>
        <v>2029-30</v>
      </c>
      <c r="P47" s="8" t="str">
        <f t="shared" si="12"/>
        <v>2030-31</v>
      </c>
      <c r="Q47" s="8" t="str">
        <f t="shared" si="12"/>
        <v>2031-32</v>
      </c>
      <c r="R47" s="8" t="str">
        <f t="shared" si="12"/>
        <v>2032-33</v>
      </c>
      <c r="S47" s="8" t="str">
        <f t="shared" si="12"/>
        <v>2033-34</v>
      </c>
      <c r="T47" s="8" t="str">
        <f t="shared" si="12"/>
        <v>2034-35</v>
      </c>
      <c r="U47" s="8" t="str">
        <f t="shared" si="12"/>
        <v>2035-36</v>
      </c>
      <c r="V47" s="8" t="str">
        <f t="shared" si="12"/>
        <v>2036-37</v>
      </c>
      <c r="W47" s="8" t="str">
        <f t="shared" si="12"/>
        <v>2037-38</v>
      </c>
      <c r="X47" s="8" t="str">
        <f t="shared" si="12"/>
        <v>2038-39</v>
      </c>
      <c r="Y47" s="8" t="str">
        <f t="shared" si="12"/>
        <v>2039-40</v>
      </c>
      <c r="Z47" s="8" t="str">
        <f t="shared" si="12"/>
        <v>2040-41</v>
      </c>
      <c r="AA47" s="8" t="str">
        <f t="shared" si="12"/>
        <v>2041-42</v>
      </c>
      <c r="AB47" s="8" t="str">
        <f t="shared" si="12"/>
        <v>2042-43</v>
      </c>
      <c r="AC47" s="8" t="str">
        <f t="shared" si="12"/>
        <v>2043-44</v>
      </c>
      <c r="AD47" s="8" t="str">
        <f t="shared" si="12"/>
        <v>2044-45</v>
      </c>
      <c r="AE47" s="8" t="str">
        <f t="shared" si="12"/>
        <v>2045-46</v>
      </c>
      <c r="AF47" s="8" t="str">
        <f t="shared" si="12"/>
        <v>2046-47</v>
      </c>
      <c r="AG47" s="8" t="str">
        <f t="shared" si="12"/>
        <v>2047-48</v>
      </c>
    </row>
    <row r="48" spans="1:33">
      <c r="H48" s="23" t="s">
        <v>2</v>
      </c>
      <c r="I48" s="27">
        <f ca="1">-SUMIFS(OFFSET(INDIRECT("'"&amp;$E$1 &amp; "_Generation'!C:C"), 0, I$1), INDIRECT("'"&amp;$E$1 &amp; "_Generation'!B:B"),$H48, INDIRECT("'"&amp;$E$1 &amp; "_Generation'!A:A"),$B$45) + SUMIFS(OFFSET(INDIRECT("'"&amp;$C$1 &amp; "_Generation'!C:C"), 0, I$1), INDIRECT("'"&amp;$C$1 &amp; "_Generation'!B:B"),$H48, INDIRECT("'"&amp;$C$1 &amp; "_Generation'!A:A"),$B$45)</f>
        <v>-7.3922699999820907</v>
      </c>
      <c r="J48" s="27">
        <f t="shared" ref="I48:R59" ca="1" si="13">-SUMIFS(OFFSET(INDIRECT("'"&amp;$E$1 &amp; "_Generation'!C:C"), 0, J$1), INDIRECT("'"&amp;$E$1 &amp; "_Generation'!B:B"),$H48, INDIRECT("'"&amp;$E$1 &amp; "_Generation'!A:A"),$B$45) + SUMIFS(OFFSET(INDIRECT("'"&amp;$C$1 &amp; "_Generation'!C:C"), 0, J$1), INDIRECT("'"&amp;$C$1 &amp; "_Generation'!B:B"),$H48, INDIRECT("'"&amp;$C$1 &amp; "_Generation'!A:A"),$B$45)</f>
        <v>314.72655000003579</v>
      </c>
      <c r="K48" s="27">
        <f t="shared" ca="1" si="13"/>
        <v>848.24634381302167</v>
      </c>
      <c r="L48" s="27">
        <f t="shared" ca="1" si="13"/>
        <v>486.59513147001417</v>
      </c>
      <c r="M48" s="27">
        <f t="shared" ca="1" si="13"/>
        <v>1008.9006216310081</v>
      </c>
      <c r="N48" s="27">
        <f t="shared" ca="1" si="13"/>
        <v>877.32022299200617</v>
      </c>
      <c r="O48" s="27">
        <f t="shared" ca="1" si="13"/>
        <v>1166.2168136050095</v>
      </c>
      <c r="P48" s="27">
        <f t="shared" ca="1" si="13"/>
        <v>898.94251618400449</v>
      </c>
      <c r="Q48" s="27">
        <f t="shared" ca="1" si="13"/>
        <v>2216.3743717489997</v>
      </c>
      <c r="R48" s="27">
        <f t="shared" ca="1" si="13"/>
        <v>2778.9365629220047</v>
      </c>
      <c r="S48" s="27">
        <f t="shared" ref="S48:AB59" ca="1" si="14">-SUMIFS(OFFSET(INDIRECT("'"&amp;$E$1 &amp; "_Generation'!C:C"), 0, S$1), INDIRECT("'"&amp;$E$1 &amp; "_Generation'!B:B"),$H48, INDIRECT("'"&amp;$E$1 &amp; "_Generation'!A:A"),$B$45) + SUMIFS(OFFSET(INDIRECT("'"&amp;$C$1 &amp; "_Generation'!C:C"), 0, S$1), INDIRECT("'"&amp;$C$1 &amp; "_Generation'!B:B"),$H48, INDIRECT("'"&amp;$C$1 &amp; "_Generation'!A:A"),$B$45)</f>
        <v>149.10885370499818</v>
      </c>
      <c r="T48" s="27">
        <f t="shared" ca="1" si="14"/>
        <v>506.83914554399962</v>
      </c>
      <c r="U48" s="27">
        <f t="shared" ca="1" si="14"/>
        <v>373.12671160299942</v>
      </c>
      <c r="V48" s="27">
        <f t="shared" ca="1" si="14"/>
        <v>442.13681237299897</v>
      </c>
      <c r="W48" s="27">
        <f t="shared" ca="1" si="14"/>
        <v>433.7319860580028</v>
      </c>
      <c r="X48" s="27">
        <f t="shared" ca="1" si="14"/>
        <v>114.64752786099962</v>
      </c>
      <c r="Y48" s="27">
        <f t="shared" ca="1" si="14"/>
        <v>226.47370735199911</v>
      </c>
      <c r="Z48" s="27">
        <f t="shared" ca="1" si="14"/>
        <v>3.4829437000000241E-2</v>
      </c>
      <c r="AA48" s="27">
        <f t="shared" ca="1" si="14"/>
        <v>2.6256367000000197E-2</v>
      </c>
      <c r="AB48" s="27">
        <f t="shared" ca="1" si="14"/>
        <v>2.3477050000000083E-2</v>
      </c>
      <c r="AC48" s="27">
        <f t="shared" ref="AC48:AG59" ca="1" si="15">-SUMIFS(OFFSET(INDIRECT("'"&amp;$E$1 &amp; "_Generation'!C:C"), 0, AC$1), INDIRECT("'"&amp;$E$1 &amp; "_Generation'!B:B"),$H48, INDIRECT("'"&amp;$E$1 &amp; "_Generation'!A:A"),$B$45) + SUMIFS(OFFSET(INDIRECT("'"&amp;$C$1 &amp; "_Generation'!C:C"), 0, AC$1), INDIRECT("'"&amp;$C$1 &amp; "_Generation'!B:B"),$H48, INDIRECT("'"&amp;$C$1 &amp; "_Generation'!A:A"),$B$45)</f>
        <v>2.3412232000000005E-2</v>
      </c>
      <c r="AD48" s="27">
        <f t="shared" ca="1" si="15"/>
        <v>-4.249344999999044E-4</v>
      </c>
      <c r="AE48" s="27">
        <f t="shared" ca="1" si="15"/>
        <v>-5.1877200000000068E-4</v>
      </c>
      <c r="AF48" s="27">
        <f t="shared" ca="1" si="15"/>
        <v>-4.8973750000000371E-4</v>
      </c>
      <c r="AG48" s="27">
        <f t="shared" ca="1" si="15"/>
        <v>7.475600000000221E-5</v>
      </c>
    </row>
    <row r="49" spans="8:33">
      <c r="H49" s="23" t="s">
        <v>11</v>
      </c>
      <c r="I49" s="27">
        <f t="shared" ca="1" si="13"/>
        <v>152.59969999999885</v>
      </c>
      <c r="J49" s="27">
        <f t="shared" ca="1" si="13"/>
        <v>121.87069999999949</v>
      </c>
      <c r="K49" s="27">
        <f t="shared" ca="1" si="13"/>
        <v>471.59237690000737</v>
      </c>
      <c r="L49" s="27">
        <f t="shared" ca="1" si="13"/>
        <v>409.85179238200362</v>
      </c>
      <c r="M49" s="27">
        <f t="shared" ca="1" si="13"/>
        <v>465.31440990900774</v>
      </c>
      <c r="N49" s="27">
        <f t="shared" ca="1" si="13"/>
        <v>876.96482479999941</v>
      </c>
      <c r="O49" s="27">
        <f t="shared" ca="1" si="13"/>
        <v>778.30503552999926</v>
      </c>
      <c r="P49" s="27">
        <f t="shared" ca="1" si="13"/>
        <v>1213.9591468940107</v>
      </c>
      <c r="Q49" s="27">
        <f t="shared" ca="1" si="13"/>
        <v>-0.291629845</v>
      </c>
      <c r="R49" s="27">
        <f t="shared" ca="1" si="13"/>
        <v>-0.30080385299999995</v>
      </c>
      <c r="S49" s="27">
        <f t="shared" ca="1" si="14"/>
        <v>-0.23036306400000001</v>
      </c>
      <c r="T49" s="27">
        <f t="shared" ca="1" si="14"/>
        <v>-0.237732257</v>
      </c>
      <c r="U49" s="27">
        <f t="shared" ca="1" si="14"/>
        <v>-0.22638554299999988</v>
      </c>
      <c r="V49" s="27">
        <f t="shared" ca="1" si="14"/>
        <v>-5.7921260499999822E-2</v>
      </c>
      <c r="W49" s="27">
        <f t="shared" ca="1" si="14"/>
        <v>-6.2079147500000001E-2</v>
      </c>
      <c r="X49" s="27">
        <f t="shared" ca="1" si="14"/>
        <v>-3.2593950499999996E-2</v>
      </c>
      <c r="Y49" s="27">
        <f t="shared" ca="1" si="14"/>
        <v>-2.9685269499999903E-2</v>
      </c>
      <c r="Z49" s="27">
        <f t="shared" ca="1" si="14"/>
        <v>-2.5024137499999904E-2</v>
      </c>
      <c r="AA49" s="27">
        <f t="shared" ca="1" si="14"/>
        <v>-2.6066760500000015E-2</v>
      </c>
      <c r="AB49" s="27">
        <f t="shared" ca="1" si="14"/>
        <v>-2.6429183499999696E-2</v>
      </c>
      <c r="AC49" s="27">
        <f t="shared" ca="1" si="15"/>
        <v>-2.7256137999999999E-2</v>
      </c>
      <c r="AD49" s="27">
        <f t="shared" ca="1" si="15"/>
        <v>-2.4078593599999996E-2</v>
      </c>
      <c r="AE49" s="27">
        <f t="shared" ca="1" si="15"/>
        <v>-4.1667669000000004E-3</v>
      </c>
      <c r="AF49" s="27">
        <f t="shared" ca="1" si="15"/>
        <v>-5.8540391999999976E-3</v>
      </c>
      <c r="AG49" s="27">
        <f t="shared" ca="1" si="15"/>
        <v>0</v>
      </c>
    </row>
    <row r="50" spans="8:33">
      <c r="H50" s="23" t="s">
        <v>8</v>
      </c>
      <c r="I50" s="27">
        <f t="shared" ca="1" si="13"/>
        <v>1.2484913000009783</v>
      </c>
      <c r="J50" s="27">
        <f t="shared" ca="1" si="13"/>
        <v>10.973651684699917</v>
      </c>
      <c r="K50" s="27">
        <f t="shared" ca="1" si="13"/>
        <v>-15.550054817399541</v>
      </c>
      <c r="L50" s="27">
        <f t="shared" ca="1" si="13"/>
        <v>0.8519934818996262</v>
      </c>
      <c r="M50" s="27">
        <f t="shared" ca="1" si="13"/>
        <v>-42.512189552600375</v>
      </c>
      <c r="N50" s="27">
        <f t="shared" ca="1" si="13"/>
        <v>-18.335327676600173</v>
      </c>
      <c r="O50" s="27">
        <f t="shared" ca="1" si="13"/>
        <v>-56.095707383299668</v>
      </c>
      <c r="P50" s="27">
        <f t="shared" ca="1" si="13"/>
        <v>-102.28834681769786</v>
      </c>
      <c r="Q50" s="27">
        <f t="shared" ca="1" si="13"/>
        <v>-43.286676675199487</v>
      </c>
      <c r="R50" s="27">
        <f t="shared" ca="1" si="13"/>
        <v>-411.47282314830136</v>
      </c>
      <c r="S50" s="27">
        <f t="shared" ca="1" si="14"/>
        <v>-214.19589801499933</v>
      </c>
      <c r="T50" s="27">
        <f t="shared" ca="1" si="14"/>
        <v>-76.403079335001166</v>
      </c>
      <c r="U50" s="27">
        <f t="shared" ca="1" si="14"/>
        <v>-307.61366641740096</v>
      </c>
      <c r="V50" s="27">
        <f t="shared" ca="1" si="14"/>
        <v>-350.69807741129898</v>
      </c>
      <c r="W50" s="27">
        <f t="shared" ca="1" si="14"/>
        <v>-169.55970854510088</v>
      </c>
      <c r="X50" s="27">
        <f t="shared" ca="1" si="14"/>
        <v>-34.785902390000956</v>
      </c>
      <c r="Y50" s="27">
        <f t="shared" ca="1" si="14"/>
        <v>73.155134147699755</v>
      </c>
      <c r="Z50" s="27">
        <f t="shared" ca="1" si="14"/>
        <v>-19.586646354300683</v>
      </c>
      <c r="AA50" s="27">
        <f t="shared" ca="1" si="14"/>
        <v>94.413671628600241</v>
      </c>
      <c r="AB50" s="27">
        <f t="shared" ca="1" si="14"/>
        <v>112.62205936120245</v>
      </c>
      <c r="AC50" s="27">
        <f t="shared" ca="1" si="15"/>
        <v>-56.934273613499499</v>
      </c>
      <c r="AD50" s="27">
        <f t="shared" ca="1" si="15"/>
        <v>36.290837962700152</v>
      </c>
      <c r="AE50" s="27">
        <f t="shared" ca="1" si="15"/>
        <v>-12.509050552499957</v>
      </c>
      <c r="AF50" s="27">
        <f t="shared" ca="1" si="15"/>
        <v>-3.6714287517997946</v>
      </c>
      <c r="AG50" s="27">
        <f t="shared" ca="1" si="15"/>
        <v>1.9238806874998318</v>
      </c>
    </row>
    <row r="51" spans="8:33">
      <c r="H51" s="23" t="s">
        <v>12</v>
      </c>
      <c r="I51" s="27">
        <f t="shared" ca="1" si="13"/>
        <v>-1.8779089999999883</v>
      </c>
      <c r="J51" s="27">
        <f t="shared" ca="1" si="13"/>
        <v>-4.759098999999992</v>
      </c>
      <c r="K51" s="27">
        <f t="shared" ca="1" si="13"/>
        <v>-63.42646000000002</v>
      </c>
      <c r="L51" s="27">
        <f t="shared" ca="1" si="13"/>
        <v>-47.358785000000012</v>
      </c>
      <c r="M51" s="27">
        <f t="shared" ca="1" si="13"/>
        <v>-54.627024000000006</v>
      </c>
      <c r="N51" s="27">
        <f t="shared" ca="1" si="13"/>
        <v>-90.069920000000025</v>
      </c>
      <c r="O51" s="27">
        <f t="shared" ca="1" si="13"/>
        <v>-81.733752999999979</v>
      </c>
      <c r="P51" s="27">
        <f t="shared" ca="1" si="13"/>
        <v>-185.18033999999898</v>
      </c>
      <c r="Q51" s="27">
        <f t="shared" ca="1" si="13"/>
        <v>-659.05835000000002</v>
      </c>
      <c r="R51" s="27">
        <f t="shared" ca="1" si="13"/>
        <v>-786.40174000000002</v>
      </c>
      <c r="S51" s="27">
        <f t="shared" ca="1" si="14"/>
        <v>-405.46609999999998</v>
      </c>
      <c r="T51" s="27">
        <f t="shared" ca="1" si="14"/>
        <v>-388.16939000000002</v>
      </c>
      <c r="U51" s="27">
        <f t="shared" ca="1" si="14"/>
        <v>-483.48546999999996</v>
      </c>
      <c r="V51" s="27">
        <f t="shared" ca="1" si="14"/>
        <v>-529.21914000000004</v>
      </c>
      <c r="W51" s="27">
        <f t="shared" ca="1" si="14"/>
        <v>-458.26013999999998</v>
      </c>
      <c r="X51" s="27">
        <f t="shared" ca="1" si="14"/>
        <v>-475.03139999999996</v>
      </c>
      <c r="Y51" s="27">
        <f t="shared" ca="1" si="14"/>
        <v>0</v>
      </c>
      <c r="Z51" s="27">
        <f t="shared" ca="1" si="14"/>
        <v>0</v>
      </c>
      <c r="AA51" s="27">
        <f t="shared" ca="1" si="14"/>
        <v>0</v>
      </c>
      <c r="AB51" s="27">
        <f t="shared" ca="1" si="14"/>
        <v>0</v>
      </c>
      <c r="AC51" s="27">
        <f t="shared" ca="1" si="15"/>
        <v>0</v>
      </c>
      <c r="AD51" s="27">
        <f t="shared" ca="1" si="15"/>
        <v>0</v>
      </c>
      <c r="AE51" s="27">
        <f t="shared" ca="1" si="15"/>
        <v>0</v>
      </c>
      <c r="AF51" s="27">
        <f t="shared" ca="1" si="15"/>
        <v>0</v>
      </c>
      <c r="AG51" s="27">
        <f t="shared" ca="1" si="15"/>
        <v>0</v>
      </c>
    </row>
    <row r="52" spans="8:33">
      <c r="H52" s="23" t="s">
        <v>5</v>
      </c>
      <c r="I52" s="27">
        <f t="shared" ca="1" si="13"/>
        <v>-0.27024791417986194</v>
      </c>
      <c r="J52" s="27">
        <f t="shared" ca="1" si="13"/>
        <v>-3.2434985726599734</v>
      </c>
      <c r="K52" s="27">
        <f t="shared" ca="1" si="13"/>
        <v>-60.055393509400005</v>
      </c>
      <c r="L52" s="27">
        <f t="shared" ca="1" si="13"/>
        <v>-39.506813492009712</v>
      </c>
      <c r="M52" s="27">
        <f t="shared" ca="1" si="13"/>
        <v>-45.558036718628784</v>
      </c>
      <c r="N52" s="27">
        <f t="shared" ca="1" si="13"/>
        <v>-127.27585809774007</v>
      </c>
      <c r="O52" s="27">
        <f t="shared" ca="1" si="13"/>
        <v>-69.940885835549921</v>
      </c>
      <c r="P52" s="27">
        <f t="shared" ca="1" si="13"/>
        <v>-138.77062357656007</v>
      </c>
      <c r="Q52" s="27">
        <f t="shared" ca="1" si="13"/>
        <v>-483.67718339257988</v>
      </c>
      <c r="R52" s="27">
        <f t="shared" ca="1" si="13"/>
        <v>-736.3362476103996</v>
      </c>
      <c r="S52" s="27">
        <f t="shared" ca="1" si="14"/>
        <v>-512.38711551515007</v>
      </c>
      <c r="T52" s="27">
        <f t="shared" ca="1" si="14"/>
        <v>-693.13365502482657</v>
      </c>
      <c r="U52" s="27">
        <f t="shared" ca="1" si="14"/>
        <v>-809.28124412669945</v>
      </c>
      <c r="V52" s="27">
        <f t="shared" ca="1" si="14"/>
        <v>-1067.6890615607977</v>
      </c>
      <c r="W52" s="27">
        <f t="shared" ca="1" si="14"/>
        <v>-1250.2894023347981</v>
      </c>
      <c r="X52" s="27">
        <f t="shared" ca="1" si="14"/>
        <v>-1063.2269461473197</v>
      </c>
      <c r="Y52" s="27">
        <f t="shared" ca="1" si="14"/>
        <v>-1417.79075329229</v>
      </c>
      <c r="Z52" s="27">
        <f t="shared" ca="1" si="14"/>
        <v>-846.92429017369614</v>
      </c>
      <c r="AA52" s="27">
        <f t="shared" ca="1" si="14"/>
        <v>-1667.0965946243959</v>
      </c>
      <c r="AB52" s="27">
        <f t="shared" ca="1" si="14"/>
        <v>-1810.7116404847584</v>
      </c>
      <c r="AC52" s="27">
        <f t="shared" ca="1" si="15"/>
        <v>-1822.5865590893991</v>
      </c>
      <c r="AD52" s="27">
        <f t="shared" ca="1" si="15"/>
        <v>-1885.9166666166002</v>
      </c>
      <c r="AE52" s="27">
        <f t="shared" ca="1" si="15"/>
        <v>-2507.4142125500493</v>
      </c>
      <c r="AF52" s="27">
        <f t="shared" ca="1" si="15"/>
        <v>-3471.7709563322533</v>
      </c>
      <c r="AG52" s="27">
        <f t="shared" ca="1" si="15"/>
        <v>-2619.0502329856499</v>
      </c>
    </row>
    <row r="53" spans="8:33">
      <c r="H53" s="23" t="s">
        <v>3</v>
      </c>
      <c r="I53" s="27">
        <f t="shared" ca="1" si="13"/>
        <v>-44.019405999999435</v>
      </c>
      <c r="J53" s="27">
        <f t="shared" ca="1" si="13"/>
        <v>-47.028532000000268</v>
      </c>
      <c r="K53" s="27">
        <f t="shared" ca="1" si="13"/>
        <v>-22.895359999984066</v>
      </c>
      <c r="L53" s="27">
        <f t="shared" ca="1" si="13"/>
        <v>-28.147396000002118</v>
      </c>
      <c r="M53" s="27">
        <f t="shared" ca="1" si="13"/>
        <v>-39.248225999999704</v>
      </c>
      <c r="N53" s="27">
        <f t="shared" ca="1" si="13"/>
        <v>1.3550430000032065</v>
      </c>
      <c r="O53" s="27">
        <f t="shared" ca="1" si="13"/>
        <v>-33.122285000004922</v>
      </c>
      <c r="P53" s="27">
        <f t="shared" ca="1" si="13"/>
        <v>-43.899975000000268</v>
      </c>
      <c r="Q53" s="27">
        <f t="shared" ca="1" si="13"/>
        <v>58.999454000000696</v>
      </c>
      <c r="R53" s="27">
        <f t="shared" ca="1" si="13"/>
        <v>86.96849400001156</v>
      </c>
      <c r="S53" s="27">
        <f t="shared" ca="1" si="14"/>
        <v>331.7231520000023</v>
      </c>
      <c r="T53" s="27">
        <f t="shared" ca="1" si="14"/>
        <v>375.15729900000224</v>
      </c>
      <c r="U53" s="27">
        <f t="shared" ca="1" si="14"/>
        <v>80.961742000010418</v>
      </c>
      <c r="V53" s="27">
        <f t="shared" ca="1" si="14"/>
        <v>28.923786000001201</v>
      </c>
      <c r="W53" s="27">
        <f t="shared" ca="1" si="14"/>
        <v>-220.32032499999332</v>
      </c>
      <c r="X53" s="27">
        <f t="shared" ca="1" si="14"/>
        <v>-224.2100649999993</v>
      </c>
      <c r="Y53" s="27">
        <f t="shared" ca="1" si="14"/>
        <v>-147.36316499998793</v>
      </c>
      <c r="Z53" s="27">
        <f t="shared" ca="1" si="14"/>
        <v>301.34229400000186</v>
      </c>
      <c r="AA53" s="27">
        <f t="shared" ca="1" si="14"/>
        <v>-148.49483500000133</v>
      </c>
      <c r="AB53" s="27">
        <f t="shared" ca="1" si="14"/>
        <v>-203.29665900000145</v>
      </c>
      <c r="AC53" s="27">
        <f t="shared" ca="1" si="15"/>
        <v>-303.88150499999938</v>
      </c>
      <c r="AD53" s="27">
        <f t="shared" ca="1" si="15"/>
        <v>-901.31221599999662</v>
      </c>
      <c r="AE53" s="27">
        <f t="shared" ca="1" si="15"/>
        <v>323.4250690000008</v>
      </c>
      <c r="AF53" s="27">
        <f t="shared" ca="1" si="15"/>
        <v>332.92398000000685</v>
      </c>
      <c r="AG53" s="27">
        <f t="shared" ca="1" si="15"/>
        <v>-29.420285000000149</v>
      </c>
    </row>
    <row r="54" spans="8:33">
      <c r="H54" s="23" t="s">
        <v>118</v>
      </c>
      <c r="I54" s="27">
        <f t="shared" ca="1" si="13"/>
        <v>0</v>
      </c>
      <c r="J54" s="27">
        <f t="shared" ca="1" si="13"/>
        <v>0</v>
      </c>
      <c r="K54" s="27">
        <f t="shared" ca="1" si="13"/>
        <v>0</v>
      </c>
      <c r="L54" s="27">
        <f t="shared" ca="1" si="13"/>
        <v>0</v>
      </c>
      <c r="M54" s="27">
        <f t="shared" ca="1" si="13"/>
        <v>0</v>
      </c>
      <c r="N54" s="27">
        <f t="shared" ca="1" si="13"/>
        <v>0</v>
      </c>
      <c r="O54" s="27">
        <f t="shared" ca="1" si="13"/>
        <v>0</v>
      </c>
      <c r="P54" s="27">
        <f t="shared" ca="1" si="13"/>
        <v>0</v>
      </c>
      <c r="Q54" s="27">
        <f t="shared" ca="1" si="13"/>
        <v>0</v>
      </c>
      <c r="R54" s="27">
        <f t="shared" ca="1" si="13"/>
        <v>0</v>
      </c>
      <c r="S54" s="27">
        <f t="shared" ca="1" si="14"/>
        <v>0</v>
      </c>
      <c r="T54" s="27">
        <f t="shared" ca="1" si="14"/>
        <v>0</v>
      </c>
      <c r="U54" s="27">
        <f t="shared" ca="1" si="14"/>
        <v>0</v>
      </c>
      <c r="V54" s="27">
        <f t="shared" ca="1" si="14"/>
        <v>0</v>
      </c>
      <c r="W54" s="27">
        <f t="shared" ca="1" si="14"/>
        <v>0</v>
      </c>
      <c r="X54" s="27">
        <f t="shared" ca="1" si="14"/>
        <v>0</v>
      </c>
      <c r="Y54" s="27">
        <f t="shared" ca="1" si="14"/>
        <v>0</v>
      </c>
      <c r="Z54" s="27">
        <f t="shared" ca="1" si="14"/>
        <v>0</v>
      </c>
      <c r="AA54" s="27">
        <f t="shared" ca="1" si="14"/>
        <v>0</v>
      </c>
      <c r="AB54" s="27">
        <f t="shared" ca="1" si="14"/>
        <v>0</v>
      </c>
      <c r="AC54" s="27">
        <f t="shared" ca="1" si="15"/>
        <v>0</v>
      </c>
      <c r="AD54" s="27">
        <f t="shared" ca="1" si="15"/>
        <v>0</v>
      </c>
      <c r="AE54" s="27">
        <f t="shared" ca="1" si="15"/>
        <v>0</v>
      </c>
      <c r="AF54" s="27">
        <f t="shared" ca="1" si="15"/>
        <v>0</v>
      </c>
      <c r="AG54" s="27">
        <f t="shared" ca="1" si="15"/>
        <v>0</v>
      </c>
    </row>
    <row r="55" spans="8:33">
      <c r="H55" s="23" t="s">
        <v>10</v>
      </c>
      <c r="I55" s="27">
        <f t="shared" ca="1" si="13"/>
        <v>-95.469554006194812</v>
      </c>
      <c r="J55" s="27">
        <f t="shared" ca="1" si="13"/>
        <v>-446.68678410239227</v>
      </c>
      <c r="K55" s="27">
        <f t="shared" ca="1" si="13"/>
        <v>-1098.2372712014476</v>
      </c>
      <c r="L55" s="27">
        <f t="shared" ca="1" si="13"/>
        <v>-691.88902854299522</v>
      </c>
      <c r="M55" s="27">
        <f t="shared" ca="1" si="13"/>
        <v>-1252.2180489467573</v>
      </c>
      <c r="N55" s="27">
        <f t="shared" ca="1" si="13"/>
        <v>-1352.4087145267986</v>
      </c>
      <c r="O55" s="27">
        <f t="shared" ca="1" si="13"/>
        <v>-1560.4490102815907</v>
      </c>
      <c r="P55" s="27">
        <f t="shared" ca="1" si="13"/>
        <v>-1416.7485409860674</v>
      </c>
      <c r="Q55" s="27">
        <f t="shared" ca="1" si="13"/>
        <v>-848.43087883935368</v>
      </c>
      <c r="R55" s="27">
        <f t="shared" ca="1" si="13"/>
        <v>18.099923143512569</v>
      </c>
      <c r="S55" s="27">
        <f t="shared" ca="1" si="14"/>
        <v>1145.686661985208</v>
      </c>
      <c r="T55" s="27">
        <f t="shared" ca="1" si="14"/>
        <v>716.95143422746332</v>
      </c>
      <c r="U55" s="27">
        <f t="shared" ca="1" si="14"/>
        <v>1419.3689320250705</v>
      </c>
      <c r="V55" s="27">
        <f t="shared" ca="1" si="14"/>
        <v>765.05594871679205</v>
      </c>
      <c r="W55" s="27">
        <f t="shared" ca="1" si="14"/>
        <v>917.21675600402523</v>
      </c>
      <c r="X55" s="27">
        <f t="shared" ca="1" si="14"/>
        <v>972.81916697710403</v>
      </c>
      <c r="Y55" s="27">
        <f t="shared" ca="1" si="14"/>
        <v>1700.8032529893972</v>
      </c>
      <c r="Z55" s="27">
        <f t="shared" ca="1" si="14"/>
        <v>1849.2643116071995</v>
      </c>
      <c r="AA55" s="27">
        <f t="shared" ca="1" si="14"/>
        <v>2198.9852852078911</v>
      </c>
      <c r="AB55" s="27">
        <f t="shared" ca="1" si="14"/>
        <v>832.88935368292732</v>
      </c>
      <c r="AC55" s="27">
        <f t="shared" ca="1" si="15"/>
        <v>-1692.8179095882806</v>
      </c>
      <c r="AD55" s="27">
        <f t="shared" ca="1" si="15"/>
        <v>-1901.9440271713829</v>
      </c>
      <c r="AE55" s="27">
        <f t="shared" ca="1" si="15"/>
        <v>-1879.3227666799503</v>
      </c>
      <c r="AF55" s="27">
        <f t="shared" ca="1" si="15"/>
        <v>690.08992720753304</v>
      </c>
      <c r="AG55" s="27">
        <f t="shared" ca="1" si="15"/>
        <v>349.94191552241682</v>
      </c>
    </row>
    <row r="56" spans="8:33">
      <c r="H56" s="23" t="s">
        <v>9</v>
      </c>
      <c r="I56" s="27">
        <f t="shared" ca="1" si="13"/>
        <v>3.1875100109136838</v>
      </c>
      <c r="J56" s="27">
        <f t="shared" ca="1" si="13"/>
        <v>45.826232088104007</v>
      </c>
      <c r="K56" s="27">
        <f t="shared" ca="1" si="13"/>
        <v>-46.130795129585749</v>
      </c>
      <c r="L56" s="27">
        <f t="shared" ca="1" si="13"/>
        <v>-89.184763614990516</v>
      </c>
      <c r="M56" s="27">
        <f t="shared" ca="1" si="13"/>
        <v>-79.630892115794268</v>
      </c>
      <c r="N56" s="27">
        <f t="shared" ca="1" si="13"/>
        <v>-230.73332567098259</v>
      </c>
      <c r="O56" s="27">
        <f t="shared" ca="1" si="13"/>
        <v>-224.28003651388644</v>
      </c>
      <c r="P56" s="27">
        <f t="shared" ca="1" si="13"/>
        <v>-371.91102210379177</v>
      </c>
      <c r="Q56" s="27">
        <f t="shared" ca="1" si="13"/>
        <v>-719.60650240120594</v>
      </c>
      <c r="R56" s="27">
        <f t="shared" ca="1" si="13"/>
        <v>-1355.8161506964898</v>
      </c>
      <c r="S56" s="27">
        <f t="shared" ca="1" si="14"/>
        <v>-972.05373514098756</v>
      </c>
      <c r="T56" s="27">
        <f t="shared" ca="1" si="14"/>
        <v>-701.92749652898783</v>
      </c>
      <c r="U56" s="27">
        <f t="shared" ca="1" si="14"/>
        <v>-385.92729304188833</v>
      </c>
      <c r="V56" s="27">
        <f t="shared" ca="1" si="14"/>
        <v>1127.7367136561006</v>
      </c>
      <c r="W56" s="27">
        <f t="shared" ca="1" si="14"/>
        <v>843.39669163808867</v>
      </c>
      <c r="X56" s="27">
        <f t="shared" ca="1" si="14"/>
        <v>1304.004652851916</v>
      </c>
      <c r="Y56" s="27">
        <f t="shared" ca="1" si="14"/>
        <v>589.57510999971419</v>
      </c>
      <c r="Z56" s="27">
        <f t="shared" ca="1" si="14"/>
        <v>-560.81364610989112</v>
      </c>
      <c r="AA56" s="27">
        <f t="shared" ca="1" si="14"/>
        <v>202.36066229599237</v>
      </c>
      <c r="AB56" s="27">
        <f t="shared" ca="1" si="14"/>
        <v>1835.2755332550005</v>
      </c>
      <c r="AC56" s="27">
        <f t="shared" ca="1" si="15"/>
        <v>4661.010034590101</v>
      </c>
      <c r="AD56" s="27">
        <f t="shared" ca="1" si="15"/>
        <v>6088.5032019491337</v>
      </c>
      <c r="AE56" s="27">
        <f t="shared" ca="1" si="15"/>
        <v>5118.3997617010027</v>
      </c>
      <c r="AF56" s="27">
        <f t="shared" ca="1" si="15"/>
        <v>3081.3059090990573</v>
      </c>
      <c r="AG56" s="27">
        <f t="shared" ca="1" si="15"/>
        <v>2883.0444727525028</v>
      </c>
    </row>
    <row r="57" spans="8:33">
      <c r="H57" s="23" t="s">
        <v>102</v>
      </c>
      <c r="I57" s="27">
        <f t="shared" ca="1" si="13"/>
        <v>-1.2642978307999329</v>
      </c>
      <c r="J57" s="27">
        <f t="shared" ca="1" si="13"/>
        <v>-1.6972412883988</v>
      </c>
      <c r="K57" s="27">
        <f t="shared" ca="1" si="13"/>
        <v>8.2131808804001594</v>
      </c>
      <c r="L57" s="27">
        <f t="shared" ca="1" si="13"/>
        <v>-88.004781079799614</v>
      </c>
      <c r="M57" s="27">
        <f t="shared" ca="1" si="13"/>
        <v>-144.39344028950018</v>
      </c>
      <c r="N57" s="27">
        <f t="shared" ca="1" si="13"/>
        <v>-252.25154030950034</v>
      </c>
      <c r="O57" s="27">
        <f t="shared" ca="1" si="13"/>
        <v>-357.77109760500025</v>
      </c>
      <c r="P57" s="27">
        <f t="shared" ca="1" si="13"/>
        <v>-478.31412604699835</v>
      </c>
      <c r="Q57" s="27">
        <f t="shared" ca="1" si="13"/>
        <v>-1285.4112539599892</v>
      </c>
      <c r="R57" s="27">
        <f t="shared" ca="1" si="13"/>
        <v>-1101.9329061129993</v>
      </c>
      <c r="S57" s="27">
        <f t="shared" ca="1" si="14"/>
        <v>-1421.319264228001</v>
      </c>
      <c r="T57" s="27">
        <f t="shared" ca="1" si="14"/>
        <v>-1429.8857412339985</v>
      </c>
      <c r="U57" s="27">
        <f t="shared" ca="1" si="14"/>
        <v>336.61354780700276</v>
      </c>
      <c r="V57" s="27">
        <f t="shared" ca="1" si="14"/>
        <v>344.64804669300429</v>
      </c>
      <c r="W57" s="27">
        <f t="shared" ca="1" si="14"/>
        <v>53.424708214999555</v>
      </c>
      <c r="X57" s="27">
        <f t="shared" ca="1" si="14"/>
        <v>247.92928661400219</v>
      </c>
      <c r="Y57" s="27">
        <f t="shared" ca="1" si="14"/>
        <v>-406.04086926000309</v>
      </c>
      <c r="Z57" s="27">
        <f t="shared" ca="1" si="14"/>
        <v>-751.27243755599193</v>
      </c>
      <c r="AA57" s="27">
        <f t="shared" ca="1" si="14"/>
        <v>-72.867478956002742</v>
      </c>
      <c r="AB57" s="27">
        <f t="shared" ca="1" si="14"/>
        <v>758.19781425311521</v>
      </c>
      <c r="AC57" s="27">
        <f t="shared" ca="1" si="15"/>
        <v>1713.4051534799946</v>
      </c>
      <c r="AD57" s="27">
        <f t="shared" ca="1" si="15"/>
        <v>3450.5541065410944</v>
      </c>
      <c r="AE57" s="27">
        <f t="shared" ca="1" si="15"/>
        <v>3363.9618980779996</v>
      </c>
      <c r="AF57" s="27">
        <f t="shared" ca="1" si="15"/>
        <v>2002.47028469</v>
      </c>
      <c r="AG57" s="27">
        <f t="shared" ca="1" si="15"/>
        <v>1516.4757016550939</v>
      </c>
    </row>
    <row r="58" spans="8:33">
      <c r="H58" s="23" t="s">
        <v>15</v>
      </c>
      <c r="I58" s="27">
        <f t="shared" ca="1" si="13"/>
        <v>0.14845900000011625</v>
      </c>
      <c r="J58" s="27">
        <f t="shared" ca="1" si="13"/>
        <v>-8.8963170000000673</v>
      </c>
      <c r="K58" s="27">
        <f t="shared" ca="1" si="13"/>
        <v>-0.43256427349911064</v>
      </c>
      <c r="L58" s="27">
        <f t="shared" ca="1" si="13"/>
        <v>13.922936789901087</v>
      </c>
      <c r="M58" s="27">
        <f t="shared" ca="1" si="13"/>
        <v>39.60049308770067</v>
      </c>
      <c r="N58" s="27">
        <f t="shared" ca="1" si="13"/>
        <v>11.495332245001009</v>
      </c>
      <c r="O58" s="27">
        <f t="shared" ca="1" si="13"/>
        <v>-13.630920815099671</v>
      </c>
      <c r="P58" s="27">
        <f t="shared" ca="1" si="13"/>
        <v>23.162837041299099</v>
      </c>
      <c r="Q58" s="27">
        <f t="shared" ca="1" si="13"/>
        <v>-239.46764565649937</v>
      </c>
      <c r="R58" s="27">
        <f t="shared" ca="1" si="13"/>
        <v>80.463038737000716</v>
      </c>
      <c r="S58" s="27">
        <f t="shared" ca="1" si="14"/>
        <v>164.11103305300094</v>
      </c>
      <c r="T58" s="27">
        <f t="shared" ca="1" si="14"/>
        <v>433.59346557899971</v>
      </c>
      <c r="U58" s="27">
        <f t="shared" ca="1" si="14"/>
        <v>-257.33768863399928</v>
      </c>
      <c r="V58" s="27">
        <f t="shared" ca="1" si="14"/>
        <v>298.83864062900284</v>
      </c>
      <c r="W58" s="27">
        <f t="shared" ca="1" si="14"/>
        <v>164.85647384500044</v>
      </c>
      <c r="X58" s="27">
        <f t="shared" ca="1" si="14"/>
        <v>640.25645605500176</v>
      </c>
      <c r="Y58" s="27">
        <f t="shared" ca="1" si="14"/>
        <v>1286.043139292</v>
      </c>
      <c r="Z58" s="27">
        <f t="shared" ca="1" si="14"/>
        <v>954.97273206099635</v>
      </c>
      <c r="AA58" s="27">
        <f t="shared" ca="1" si="14"/>
        <v>602.36295578800127</v>
      </c>
      <c r="AB58" s="27">
        <f t="shared" ca="1" si="14"/>
        <v>461.546380425998</v>
      </c>
      <c r="AC58" s="27">
        <f t="shared" ca="1" si="15"/>
        <v>364.0136542729997</v>
      </c>
      <c r="AD58" s="27">
        <f t="shared" ca="1" si="15"/>
        <v>164.53497497500211</v>
      </c>
      <c r="AE58" s="27">
        <f t="shared" ca="1" si="15"/>
        <v>-171.81931707599688</v>
      </c>
      <c r="AF58" s="27">
        <f t="shared" ca="1" si="15"/>
        <v>-166.22359173400218</v>
      </c>
      <c r="AG58" s="27">
        <f t="shared" ca="1" si="15"/>
        <v>-312.56256823399963</v>
      </c>
    </row>
    <row r="59" spans="8:33">
      <c r="H59" s="23" t="s">
        <v>17</v>
      </c>
      <c r="I59" s="27">
        <f t="shared" ca="1" si="13"/>
        <v>7.2413860000011709E-2</v>
      </c>
      <c r="J59" s="27">
        <f t="shared" ca="1" si="13"/>
        <v>-0.14282149999988292</v>
      </c>
      <c r="K59" s="27">
        <f t="shared" ca="1" si="13"/>
        <v>0.48820498999998563</v>
      </c>
      <c r="L59" s="27">
        <f t="shared" ca="1" si="13"/>
        <v>0.87190628000013248</v>
      </c>
      <c r="M59" s="27">
        <f t="shared" ca="1" si="13"/>
        <v>0.87759363000009216</v>
      </c>
      <c r="N59" s="27">
        <f t="shared" ca="1" si="13"/>
        <v>-0.70810140999992655</v>
      </c>
      <c r="O59" s="27">
        <f t="shared" ca="1" si="13"/>
        <v>1.0244883400010849</v>
      </c>
      <c r="P59" s="27">
        <f t="shared" ca="1" si="13"/>
        <v>2.7589523999999983</v>
      </c>
      <c r="Q59" s="27">
        <f t="shared" ca="1" si="13"/>
        <v>12.447564000000057</v>
      </c>
      <c r="R59" s="27">
        <f t="shared" ca="1" si="13"/>
        <v>11.919941500001187</v>
      </c>
      <c r="S59" s="27">
        <f t="shared" ca="1" si="14"/>
        <v>16.123423000001139</v>
      </c>
      <c r="T59" s="27">
        <f t="shared" ca="1" si="14"/>
        <v>-26.427502299999105</v>
      </c>
      <c r="U59" s="27">
        <f t="shared" ca="1" si="14"/>
        <v>21.057756000001973</v>
      </c>
      <c r="V59" s="27">
        <f t="shared" ca="1" si="14"/>
        <v>38.000672199999826</v>
      </c>
      <c r="W59" s="27">
        <f t="shared" ca="1" si="14"/>
        <v>42.122131799999806</v>
      </c>
      <c r="X59" s="27">
        <f t="shared" ca="1" si="14"/>
        <v>43.806323000001612</v>
      </c>
      <c r="Y59" s="27">
        <f t="shared" ca="1" si="14"/>
        <v>29.790908700001182</v>
      </c>
      <c r="Z59" s="27">
        <f t="shared" ca="1" si="14"/>
        <v>23.532637300000715</v>
      </c>
      <c r="AA59" s="27">
        <f t="shared" ca="1" si="14"/>
        <v>13.930691499999739</v>
      </c>
      <c r="AB59" s="27">
        <f t="shared" ca="1" si="14"/>
        <v>43.864816700000119</v>
      </c>
      <c r="AC59" s="27">
        <f t="shared" ca="1" si="15"/>
        <v>44.5580889999992</v>
      </c>
      <c r="AD59" s="27">
        <f t="shared" ca="1" si="15"/>
        <v>109.46201729999939</v>
      </c>
      <c r="AE59" s="27">
        <f t="shared" ca="1" si="15"/>
        <v>103.33658650000052</v>
      </c>
      <c r="AF59" s="27">
        <f t="shared" ca="1" si="15"/>
        <v>129.66448760000003</v>
      </c>
      <c r="AG59" s="27">
        <f t="shared" ca="1" si="15"/>
        <v>93.403370400000313</v>
      </c>
    </row>
    <row r="61" spans="8:33">
      <c r="H61" s="23" t="s">
        <v>105</v>
      </c>
      <c r="I61" s="27">
        <f t="shared" ref="I61:R63" ca="1" si="16">-SUMIFS(OFFSET(INDIRECT("'"&amp;$E$1 &amp; "_Generation'!C:C"), 0, I$1), INDIRECT("'"&amp;$E$1 &amp; "_Generation'!B:B"),$H61, INDIRECT("'"&amp;$E$1 &amp; "_Generation'!A:A"),$B$45) + SUMIFS(OFFSET(INDIRECT("'"&amp;$C$1 &amp; "_Generation'!C:C"), 0, I$1), INDIRECT("'"&amp;$C$1 &amp; "_Generation'!B:B"),$H61, INDIRECT("'"&amp;$C$1 &amp; "_Generation'!A:A"),$B$45)</f>
        <v>-1.5039566981997723</v>
      </c>
      <c r="J61" s="27">
        <f t="shared" ca="1" si="16"/>
        <v>-2.0488246426988326</v>
      </c>
      <c r="K61" s="27">
        <f t="shared" ca="1" si="16"/>
        <v>9.9585694035004053</v>
      </c>
      <c r="L61" s="27">
        <f t="shared" ca="1" si="16"/>
        <v>-103.36731946059899</v>
      </c>
      <c r="M61" s="27">
        <f t="shared" ca="1" si="16"/>
        <v>-171.80078749699987</v>
      </c>
      <c r="N61" s="27">
        <f t="shared" ca="1" si="16"/>
        <v>-300.73151323000002</v>
      </c>
      <c r="O61" s="27">
        <f t="shared" ca="1" si="16"/>
        <v>-428.80432226349967</v>
      </c>
      <c r="P61" s="27">
        <f t="shared" ca="1" si="16"/>
        <v>-574.6569461329982</v>
      </c>
      <c r="Q61" s="27">
        <f t="shared" ca="1" si="16"/>
        <v>-1548.3430159389991</v>
      </c>
      <c r="R61" s="27">
        <f t="shared" ca="1" si="16"/>
        <v>-1327.9540608480002</v>
      </c>
      <c r="S61" s="27">
        <f t="shared" ref="S61:AB63" ca="1" si="17">-SUMIFS(OFFSET(INDIRECT("'"&amp;$E$1 &amp; "_Generation'!C:C"), 0, S$1), INDIRECT("'"&amp;$E$1 &amp; "_Generation'!B:B"),$H61, INDIRECT("'"&amp;$E$1 &amp; "_Generation'!A:A"),$B$45) + SUMIFS(OFFSET(INDIRECT("'"&amp;$C$1 &amp; "_Generation'!C:C"), 0, S$1), INDIRECT("'"&amp;$C$1 &amp; "_Generation'!B:B"),$H61, INDIRECT("'"&amp;$C$1 &amp; "_Generation'!A:A"),$B$45)</f>
        <v>-1708.1884905779989</v>
      </c>
      <c r="T61" s="27">
        <f t="shared" ca="1" si="17"/>
        <v>-1721.2562680569918</v>
      </c>
      <c r="U61" s="27">
        <f t="shared" ca="1" si="17"/>
        <v>413.69691135801258</v>
      </c>
      <c r="V61" s="27">
        <f t="shared" ca="1" si="17"/>
        <v>417.43017304701061</v>
      </c>
      <c r="W61" s="27">
        <f t="shared" ca="1" si="17"/>
        <v>78.096394697997312</v>
      </c>
      <c r="X61" s="27">
        <f t="shared" ca="1" si="17"/>
        <v>298.25847573899591</v>
      </c>
      <c r="Y61" s="27">
        <f t="shared" ca="1" si="17"/>
        <v>-495.77442965800219</v>
      </c>
      <c r="Z61" s="27">
        <f t="shared" ca="1" si="17"/>
        <v>-911.13542888899974</v>
      </c>
      <c r="AA61" s="27">
        <f t="shared" ca="1" si="17"/>
        <v>-83.35486109599151</v>
      </c>
      <c r="AB61" s="27">
        <f t="shared" ca="1" si="17"/>
        <v>924.1234772079988</v>
      </c>
      <c r="AC61" s="27">
        <f t="shared" ref="AC61:AG63" ca="1" si="18">-SUMIFS(OFFSET(INDIRECT("'"&amp;$E$1 &amp; "_Generation'!C:C"), 0, AC$1), INDIRECT("'"&amp;$E$1 &amp; "_Generation'!B:B"),$H61, INDIRECT("'"&amp;$E$1 &amp; "_Generation'!A:A"),$B$45) + SUMIFS(OFFSET(INDIRECT("'"&amp;$C$1 &amp; "_Generation'!C:C"), 0, AC$1), INDIRECT("'"&amp;$C$1 &amp; "_Generation'!B:B"),$H61, INDIRECT("'"&amp;$C$1 &amp; "_Generation'!A:A"),$B$45)</f>
        <v>2060.440660192995</v>
      </c>
      <c r="AD61" s="27">
        <f t="shared" ca="1" si="18"/>
        <v>4160.9576936940066</v>
      </c>
      <c r="AE61" s="27">
        <f t="shared" ca="1" si="18"/>
        <v>4067.7416392240048</v>
      </c>
      <c r="AF61" s="27">
        <f t="shared" ca="1" si="18"/>
        <v>2402.2460838400002</v>
      </c>
      <c r="AG61" s="27">
        <f t="shared" ca="1" si="18"/>
        <v>1827.9894682900049</v>
      </c>
    </row>
    <row r="62" spans="8:33">
      <c r="H62" s="23" t="s">
        <v>14</v>
      </c>
      <c r="I62" s="27">
        <f t="shared" ca="1" si="16"/>
        <v>-2.708114999999907</v>
      </c>
      <c r="J62" s="27">
        <f t="shared" ca="1" si="16"/>
        <v>-18.908584999998766</v>
      </c>
      <c r="K62" s="27">
        <f t="shared" ca="1" si="16"/>
        <v>-0.75689559259899397</v>
      </c>
      <c r="L62" s="27">
        <f t="shared" ca="1" si="16"/>
        <v>27.44168549530059</v>
      </c>
      <c r="M62" s="27">
        <f t="shared" ca="1" si="16"/>
        <v>38.691038342501088</v>
      </c>
      <c r="N62" s="27">
        <f t="shared" ca="1" si="16"/>
        <v>-5.0925626385005671</v>
      </c>
      <c r="O62" s="27">
        <f t="shared" ca="1" si="16"/>
        <v>-26.974546753998766</v>
      </c>
      <c r="P62" s="27">
        <f t="shared" ca="1" si="16"/>
        <v>-27.398898803998236</v>
      </c>
      <c r="Q62" s="27">
        <f t="shared" ca="1" si="16"/>
        <v>-271.4782236719966</v>
      </c>
      <c r="R62" s="27">
        <f t="shared" ca="1" si="16"/>
        <v>40.55100339800083</v>
      </c>
      <c r="S62" s="27">
        <f t="shared" ca="1" si="17"/>
        <v>266.02967288750551</v>
      </c>
      <c r="T62" s="27">
        <f t="shared" ca="1" si="17"/>
        <v>542.18362418400102</v>
      </c>
      <c r="U62" s="27">
        <f t="shared" ca="1" si="17"/>
        <v>-479.30538727299972</v>
      </c>
      <c r="V62" s="27">
        <f t="shared" ca="1" si="17"/>
        <v>519.94767101999605</v>
      </c>
      <c r="W62" s="27">
        <f t="shared" ca="1" si="17"/>
        <v>122.71856940399812</v>
      </c>
      <c r="X62" s="27">
        <f t="shared" ca="1" si="17"/>
        <v>846.80855565500133</v>
      </c>
      <c r="Y62" s="27">
        <f t="shared" ca="1" si="17"/>
        <v>1698.2219094979991</v>
      </c>
      <c r="Z62" s="27">
        <f t="shared" ca="1" si="17"/>
        <v>1363.8942036770004</v>
      </c>
      <c r="AA62" s="27">
        <f t="shared" ca="1" si="17"/>
        <v>747.02646875500432</v>
      </c>
      <c r="AB62" s="27">
        <f t="shared" ca="1" si="17"/>
        <v>526.00120917499953</v>
      </c>
      <c r="AC62" s="27">
        <f t="shared" ca="1" si="18"/>
        <v>606.96248565599853</v>
      </c>
      <c r="AD62" s="27">
        <f t="shared" ca="1" si="18"/>
        <v>198.67715831400164</v>
      </c>
      <c r="AE62" s="27">
        <f t="shared" ca="1" si="18"/>
        <v>-129.3128738150026</v>
      </c>
      <c r="AF62" s="27">
        <f t="shared" ca="1" si="18"/>
        <v>-258.47049333500217</v>
      </c>
      <c r="AG62" s="27">
        <f t="shared" ca="1" si="18"/>
        <v>-387.42176985399419</v>
      </c>
    </row>
    <row r="63" spans="8:33">
      <c r="H63" s="23" t="s">
        <v>25</v>
      </c>
      <c r="I63" s="27">
        <f t="shared" ca="1" si="16"/>
        <v>8.520064400002525E-2</v>
      </c>
      <c r="J63" s="27">
        <f t="shared" ca="1" si="16"/>
        <v>-0.18545752999972365</v>
      </c>
      <c r="K63" s="27">
        <f t="shared" ca="1" si="16"/>
        <v>0.58694221999996898</v>
      </c>
      <c r="L63" s="27">
        <f t="shared" ca="1" si="16"/>
        <v>1.0306234400010794</v>
      </c>
      <c r="M63" s="27">
        <f t="shared" ca="1" si="16"/>
        <v>1.0324436600000126</v>
      </c>
      <c r="N63" s="27">
        <f t="shared" ca="1" si="16"/>
        <v>-0.83306005999997979</v>
      </c>
      <c r="O63" s="27">
        <f t="shared" ca="1" si="16"/>
        <v>1.1737330999999358</v>
      </c>
      <c r="P63" s="27">
        <f t="shared" ca="1" si="16"/>
        <v>3.2772648000011486</v>
      </c>
      <c r="Q63" s="27">
        <f t="shared" ca="1" si="16"/>
        <v>14.574856700001419</v>
      </c>
      <c r="R63" s="27">
        <f t="shared" ca="1" si="16"/>
        <v>14.168665899999951</v>
      </c>
      <c r="S63" s="27">
        <f t="shared" ca="1" si="17"/>
        <v>19.13390540000114</v>
      </c>
      <c r="T63" s="27">
        <f t="shared" ca="1" si="17"/>
        <v>-32.071285499999703</v>
      </c>
      <c r="U63" s="27">
        <f t="shared" ca="1" si="17"/>
        <v>25.513121899999987</v>
      </c>
      <c r="V63" s="27">
        <f t="shared" ca="1" si="17"/>
        <v>44.712185699999736</v>
      </c>
      <c r="W63" s="27">
        <f t="shared" ca="1" si="17"/>
        <v>50.275790100000904</v>
      </c>
      <c r="X63" s="27">
        <f t="shared" ca="1" si="17"/>
        <v>51.184086300001582</v>
      </c>
      <c r="Y63" s="27">
        <f t="shared" ca="1" si="17"/>
        <v>34.63682880000033</v>
      </c>
      <c r="Z63" s="27">
        <f t="shared" ca="1" si="17"/>
        <v>27.591351000000031</v>
      </c>
      <c r="AA63" s="27">
        <f t="shared" ca="1" si="17"/>
        <v>16.49356230000194</v>
      </c>
      <c r="AB63" s="27">
        <f t="shared" ca="1" si="17"/>
        <v>51.981051400000069</v>
      </c>
      <c r="AC63" s="27">
        <f t="shared" ca="1" si="18"/>
        <v>51.978920000000471</v>
      </c>
      <c r="AD63" s="27">
        <f t="shared" ca="1" si="18"/>
        <v>128.45847670000057</v>
      </c>
      <c r="AE63" s="27">
        <f t="shared" ca="1" si="18"/>
        <v>122.89898200000152</v>
      </c>
      <c r="AF63" s="27">
        <f t="shared" ca="1" si="18"/>
        <v>151.56920000000082</v>
      </c>
      <c r="AG63" s="27">
        <f t="shared" ca="1" si="18"/>
        <v>109.95277300000089</v>
      </c>
    </row>
    <row r="65" spans="8:9">
      <c r="H65" s="28" t="s">
        <v>113</v>
      </c>
      <c r="I65" s="28"/>
    </row>
  </sheetData>
  <dataConsolidate/>
  <dataValidations count="2">
    <dataValidation type="list" allowBlank="1" showInputMessage="1" showErrorMessage="1" sqref="B4 B23 B45">
      <formula1>"NEM,NSW1,QLD1,VIC1,SA1,TAS1"</formula1>
    </dataValidation>
    <dataValidation type="list" allowBlank="1" showInputMessage="1" showErrorMessage="1" sqref="C1">
      <formula1>"Option 1, Option 2"</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rgb="FF188736"/>
  </sheetPr>
  <dimension ref="A1:AF157"/>
  <sheetViews>
    <sheetView zoomScale="85" zoomScaleNormal="85" workbookViewId="0"/>
  </sheetViews>
  <sheetFormatPr defaultColWidth="9.1796875" defaultRowHeight="14.5"/>
  <cols>
    <col min="1" max="1" width="16" style="6" customWidth="1"/>
    <col min="2" max="2" width="30.54296875" style="6" customWidth="1"/>
    <col min="3" max="29" width="9.453125" style="6" customWidth="1"/>
    <col min="30" max="30" width="13.81640625" style="6" bestFit="1" customWidth="1"/>
    <col min="31" max="16384" width="9.1796875" style="6"/>
  </cols>
  <sheetData>
    <row r="1" spans="1:32" s="10" customFormat="1" ht="23.25" customHeight="1">
      <c r="A1" s="9" t="s">
        <v>123</v>
      </c>
      <c r="B1" s="8"/>
      <c r="C1" s="8"/>
      <c r="D1" s="8"/>
      <c r="E1" s="8"/>
      <c r="F1" s="8"/>
      <c r="G1" s="8"/>
      <c r="H1" s="8"/>
      <c r="I1" s="8"/>
      <c r="J1" s="8"/>
      <c r="K1" s="8"/>
      <c r="L1" s="8"/>
      <c r="M1" s="8"/>
      <c r="N1" s="8"/>
      <c r="O1" s="8"/>
      <c r="P1" s="8"/>
      <c r="Q1" s="8"/>
      <c r="R1" s="8"/>
      <c r="S1" s="8"/>
      <c r="T1" s="8"/>
      <c r="U1" s="8"/>
      <c r="V1" s="8"/>
      <c r="W1" s="8"/>
      <c r="X1" s="8"/>
      <c r="Y1" s="8"/>
      <c r="Z1" s="8"/>
      <c r="AA1" s="8"/>
    </row>
    <row r="2" spans="1:32" s="10" customFormat="1"/>
    <row r="3" spans="1:32" s="10" customFormat="1">
      <c r="AE3" s="6"/>
      <c r="AF3" s="6"/>
    </row>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c r="AD5" s="30"/>
    </row>
    <row r="6" spans="1:32">
      <c r="A6" s="11" t="s">
        <v>18</v>
      </c>
      <c r="B6" s="11" t="s">
        <v>2</v>
      </c>
      <c r="C6" s="12">
        <v>79717.057619999978</v>
      </c>
      <c r="D6" s="12">
        <v>79072.569129999974</v>
      </c>
      <c r="E6" s="12">
        <v>63554.05845091799</v>
      </c>
      <c r="F6" s="12">
        <v>59344.889413754987</v>
      </c>
      <c r="G6" s="12">
        <v>51400.495455763492</v>
      </c>
      <c r="H6" s="12">
        <v>47119.029790020992</v>
      </c>
      <c r="I6" s="12">
        <v>38570.90448302999</v>
      </c>
      <c r="J6" s="12">
        <v>35322.581218758991</v>
      </c>
      <c r="K6" s="12">
        <v>32107.330852198</v>
      </c>
      <c r="L6" s="12">
        <v>28540.965300131997</v>
      </c>
      <c r="M6" s="12">
        <v>22894.975618619002</v>
      </c>
      <c r="N6" s="12">
        <v>22781.864185371</v>
      </c>
      <c r="O6" s="12">
        <v>17631.517796102999</v>
      </c>
      <c r="P6" s="12">
        <v>16684.984154802001</v>
      </c>
      <c r="Q6" s="12">
        <v>16150.943058828998</v>
      </c>
      <c r="R6" s="12">
        <v>9585.799156391</v>
      </c>
      <c r="S6" s="12">
        <v>9760.194202087001</v>
      </c>
      <c r="T6" s="12">
        <v>0.20196785999999978</v>
      </c>
      <c r="U6" s="12">
        <v>0.18966419399999979</v>
      </c>
      <c r="V6" s="12">
        <v>0.16309810099999991</v>
      </c>
      <c r="W6" s="12">
        <v>0.15269846300000001</v>
      </c>
      <c r="X6" s="12">
        <v>6.8751400999999907E-2</v>
      </c>
      <c r="Y6" s="12">
        <v>5.6578099999999999E-2</v>
      </c>
      <c r="Z6" s="12">
        <v>4.8534768499999999E-2</v>
      </c>
      <c r="AA6" s="12">
        <v>3.6140856999999998E-2</v>
      </c>
      <c r="AD6" s="30"/>
    </row>
    <row r="7" spans="1:32">
      <c r="A7" s="11" t="s">
        <v>18</v>
      </c>
      <c r="B7" s="11" t="s">
        <v>11</v>
      </c>
      <c r="C7" s="12">
        <v>27037.362800000006</v>
      </c>
      <c r="D7" s="12">
        <v>24859.5972</v>
      </c>
      <c r="E7" s="12">
        <v>17787.724122906995</v>
      </c>
      <c r="F7" s="12">
        <v>16591.923114861998</v>
      </c>
      <c r="G7" s="12">
        <v>13635.832335030991</v>
      </c>
      <c r="H7" s="12">
        <v>10774.7069582</v>
      </c>
      <c r="I7" s="12">
        <v>7632.5532773200002</v>
      </c>
      <c r="J7" s="12">
        <v>6421.6893880299904</v>
      </c>
      <c r="K7" s="12">
        <v>0.37894487300000002</v>
      </c>
      <c r="L7" s="12">
        <v>0.39007691799999994</v>
      </c>
      <c r="M7" s="12">
        <v>0.32091909299999999</v>
      </c>
      <c r="N7" s="12">
        <v>0.33078026300000002</v>
      </c>
      <c r="O7" s="12">
        <v>0.31149141099999988</v>
      </c>
      <c r="P7" s="12">
        <v>0.13549568999999981</v>
      </c>
      <c r="Q7" s="12">
        <v>0.142071694</v>
      </c>
      <c r="R7" s="12">
        <v>9.8271197000000005E-2</v>
      </c>
      <c r="S7" s="12">
        <v>9.29811784999999E-2</v>
      </c>
      <c r="T7" s="12">
        <v>8.7714384499999909E-2</v>
      </c>
      <c r="U7" s="12">
        <v>8.7529981000000007E-2</v>
      </c>
      <c r="V7" s="12">
        <v>8.7511400999999697E-2</v>
      </c>
      <c r="W7" s="12">
        <v>8.8056021999999998E-2</v>
      </c>
      <c r="X7" s="12">
        <v>7.731913E-2</v>
      </c>
      <c r="Y7" s="12">
        <v>1.45536335E-2</v>
      </c>
      <c r="Z7" s="12">
        <v>2.0586953999999998E-2</v>
      </c>
      <c r="AA7" s="12">
        <v>0</v>
      </c>
    </row>
    <row r="8" spans="1:32">
      <c r="A8" s="11" t="s">
        <v>18</v>
      </c>
      <c r="B8" s="11" t="s">
        <v>8</v>
      </c>
      <c r="C8" s="12">
        <v>2010.8646761999989</v>
      </c>
      <c r="D8" s="12">
        <v>1772.8224511093999</v>
      </c>
      <c r="E8" s="12">
        <v>4059.516823398199</v>
      </c>
      <c r="F8" s="12">
        <v>3706.2749034864005</v>
      </c>
      <c r="G8" s="12">
        <v>3971.6102629146003</v>
      </c>
      <c r="H8" s="12">
        <v>3874.7737184848997</v>
      </c>
      <c r="I8" s="12">
        <v>4996.4660920390997</v>
      </c>
      <c r="J8" s="12">
        <v>5101.6802799121979</v>
      </c>
      <c r="K8" s="12">
        <v>5610.1663110537011</v>
      </c>
      <c r="L8" s="12">
        <v>5370.5500055643006</v>
      </c>
      <c r="M8" s="12">
        <v>7018.9177619529983</v>
      </c>
      <c r="N8" s="12">
        <v>7742.7367434776997</v>
      </c>
      <c r="O8" s="12">
        <v>6283.7753254554009</v>
      </c>
      <c r="P8" s="12">
        <v>5839.0269295946991</v>
      </c>
      <c r="Q8" s="12">
        <v>4239.1403322326014</v>
      </c>
      <c r="R8" s="12">
        <v>5438.4085554268004</v>
      </c>
      <c r="S8" s="12">
        <v>4343.3627253933009</v>
      </c>
      <c r="T8" s="12">
        <v>4937.1047386790005</v>
      </c>
      <c r="U8" s="12">
        <v>4392.8385322694003</v>
      </c>
      <c r="V8" s="12">
        <v>4966.5809202473984</v>
      </c>
      <c r="W8" s="12">
        <v>3808.7430581969993</v>
      </c>
      <c r="X8" s="12">
        <v>3101.9109906650001</v>
      </c>
      <c r="Y8" s="12">
        <v>1609.2531299970001</v>
      </c>
      <c r="Z8" s="12">
        <v>1053.7307486933998</v>
      </c>
      <c r="AA8" s="12">
        <v>1034.6887272007</v>
      </c>
    </row>
    <row r="9" spans="1:32">
      <c r="A9" s="11" t="s">
        <v>18</v>
      </c>
      <c r="B9" s="11" t="s">
        <v>12</v>
      </c>
      <c r="C9" s="12">
        <v>109.84764999999999</v>
      </c>
      <c r="D9" s="12">
        <v>133.21798799999999</v>
      </c>
      <c r="E9" s="12">
        <v>479.83023000000003</v>
      </c>
      <c r="F9" s="12">
        <v>293.39127999999999</v>
      </c>
      <c r="G9" s="12">
        <v>335.212424</v>
      </c>
      <c r="H9" s="12">
        <v>642.17110000000002</v>
      </c>
      <c r="I9" s="12">
        <v>290.35127299999999</v>
      </c>
      <c r="J9" s="12">
        <v>1121.376939999999</v>
      </c>
      <c r="K9" s="12">
        <v>1249.28043</v>
      </c>
      <c r="L9" s="12">
        <v>1258.76217</v>
      </c>
      <c r="M9" s="12">
        <v>879.46510000000001</v>
      </c>
      <c r="N9" s="12">
        <v>1542.2986000000001</v>
      </c>
      <c r="O9" s="12">
        <v>813.09429999999998</v>
      </c>
      <c r="P9" s="12">
        <v>969.24300000000005</v>
      </c>
      <c r="Q9" s="12">
        <v>999.90716999999995</v>
      </c>
      <c r="R9" s="12">
        <v>1151.5700999999999</v>
      </c>
      <c r="S9" s="12">
        <v>0</v>
      </c>
      <c r="T9" s="12">
        <v>0</v>
      </c>
      <c r="U9" s="12">
        <v>0</v>
      </c>
      <c r="V9" s="12">
        <v>0</v>
      </c>
      <c r="W9" s="12">
        <v>0</v>
      </c>
      <c r="X9" s="12">
        <v>0</v>
      </c>
      <c r="Y9" s="12">
        <v>0</v>
      </c>
      <c r="Z9" s="12">
        <v>0</v>
      </c>
      <c r="AA9" s="12">
        <v>0</v>
      </c>
    </row>
    <row r="10" spans="1:32">
      <c r="A10" s="11" t="s">
        <v>18</v>
      </c>
      <c r="B10" s="11" t="s">
        <v>5</v>
      </c>
      <c r="C10" s="12">
        <v>195.37140319576989</v>
      </c>
      <c r="D10" s="12">
        <v>211.01630832433</v>
      </c>
      <c r="E10" s="12">
        <v>498.63701262749998</v>
      </c>
      <c r="F10" s="12">
        <v>369.36015487913971</v>
      </c>
      <c r="G10" s="12">
        <v>472.9727970627788</v>
      </c>
      <c r="H10" s="12">
        <v>727.06646409966993</v>
      </c>
      <c r="I10" s="12">
        <v>424.76028313034993</v>
      </c>
      <c r="J10" s="12">
        <v>922.44855724201011</v>
      </c>
      <c r="K10" s="12">
        <v>1233.6790374260199</v>
      </c>
      <c r="L10" s="12">
        <v>1485.5342912837996</v>
      </c>
      <c r="M10" s="12">
        <v>1735.8589127130001</v>
      </c>
      <c r="N10" s="12">
        <v>3111.5744143220263</v>
      </c>
      <c r="O10" s="12">
        <v>2596.5551460257993</v>
      </c>
      <c r="P10" s="12">
        <v>3533.9026409943276</v>
      </c>
      <c r="Q10" s="12">
        <v>3850.8149127794982</v>
      </c>
      <c r="R10" s="12">
        <v>5347.4851675445898</v>
      </c>
      <c r="S10" s="12">
        <v>7481.0770457589897</v>
      </c>
      <c r="T10" s="12">
        <v>12029.491973151997</v>
      </c>
      <c r="U10" s="12">
        <v>8026.5894655574957</v>
      </c>
      <c r="V10" s="12">
        <v>10025.426373421698</v>
      </c>
      <c r="W10" s="12">
        <v>15048.060156910298</v>
      </c>
      <c r="X10" s="12">
        <v>10665.1124185346</v>
      </c>
      <c r="Y10" s="12">
        <v>13391.83842692655</v>
      </c>
      <c r="Z10" s="12">
        <v>17363.168086780712</v>
      </c>
      <c r="AA10" s="12">
        <v>15124.86875702101</v>
      </c>
    </row>
    <row r="11" spans="1:32">
      <c r="A11" s="11" t="s">
        <v>18</v>
      </c>
      <c r="B11" s="11" t="s">
        <v>3</v>
      </c>
      <c r="C11" s="12">
        <v>15272.011318999999</v>
      </c>
      <c r="D11" s="12">
        <v>16412.137082000001</v>
      </c>
      <c r="E11" s="12">
        <v>16840.566084999988</v>
      </c>
      <c r="F11" s="12">
        <v>15863.002416000001</v>
      </c>
      <c r="G11" s="12">
        <v>14069.950625999998</v>
      </c>
      <c r="H11" s="12">
        <v>16534.867964999998</v>
      </c>
      <c r="I11" s="12">
        <v>18132.524465000002</v>
      </c>
      <c r="J11" s="12">
        <v>17260.310715</v>
      </c>
      <c r="K11" s="12">
        <v>16574.956965999998</v>
      </c>
      <c r="L11" s="12">
        <v>15424.464299999989</v>
      </c>
      <c r="M11" s="12">
        <v>16677.101573999997</v>
      </c>
      <c r="N11" s="12">
        <v>16984.911246</v>
      </c>
      <c r="O11" s="12">
        <v>15849.836739999988</v>
      </c>
      <c r="P11" s="12">
        <v>14530.476028999998</v>
      </c>
      <c r="Q11" s="12">
        <v>17382.127454999991</v>
      </c>
      <c r="R11" s="12">
        <v>16035.976971</v>
      </c>
      <c r="S11" s="12">
        <v>14837.476319999989</v>
      </c>
      <c r="T11" s="12">
        <v>14492.674206</v>
      </c>
      <c r="U11" s="12">
        <v>14207.96384</v>
      </c>
      <c r="V11" s="12">
        <v>15940.287175000001</v>
      </c>
      <c r="W11" s="12">
        <v>16445.454529999999</v>
      </c>
      <c r="X11" s="12">
        <v>15510.995319999996</v>
      </c>
      <c r="Y11" s="12">
        <v>14109.1001</v>
      </c>
      <c r="Z11" s="12">
        <v>17869.142719999996</v>
      </c>
      <c r="AA11" s="12">
        <v>17507.769690000001</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39248.384063125064</v>
      </c>
      <c r="D13" s="12">
        <v>41606.606116170515</v>
      </c>
      <c r="E13" s="12">
        <v>61567.402069869</v>
      </c>
      <c r="F13" s="12">
        <v>67885.756082029155</v>
      </c>
      <c r="G13" s="12">
        <v>81971.900694577344</v>
      </c>
      <c r="H13" s="12">
        <v>92498.752974970368</v>
      </c>
      <c r="I13" s="12">
        <v>98750.274553745694</v>
      </c>
      <c r="J13" s="12">
        <v>100655.06589904337</v>
      </c>
      <c r="K13" s="12">
        <v>111751.13574171466</v>
      </c>
      <c r="L13" s="12">
        <v>113813.17086616509</v>
      </c>
      <c r="M13" s="12">
        <v>120064.98900287459</v>
      </c>
      <c r="N13" s="12">
        <v>118650.8609005195</v>
      </c>
      <c r="O13" s="12">
        <v>128233.73570527746</v>
      </c>
      <c r="P13" s="12">
        <v>134441.5121440003</v>
      </c>
      <c r="Q13" s="12">
        <v>144523.51542477688</v>
      </c>
      <c r="R13" s="12">
        <v>143200.9894969351</v>
      </c>
      <c r="S13" s="12">
        <v>139329.34709071479</v>
      </c>
      <c r="T13" s="12">
        <v>140423.23747849269</v>
      </c>
      <c r="U13" s="12">
        <v>138136.2390838151</v>
      </c>
      <c r="V13" s="12">
        <v>144910.09803572326</v>
      </c>
      <c r="W13" s="12">
        <v>145969.00349479789</v>
      </c>
      <c r="X13" s="12">
        <v>148940.39269986231</v>
      </c>
      <c r="Y13" s="12">
        <v>152909.61435008227</v>
      </c>
      <c r="Z13" s="12">
        <v>169233.16538607818</v>
      </c>
      <c r="AA13" s="12">
        <v>172144.01652762658</v>
      </c>
    </row>
    <row r="14" spans="1:32">
      <c r="A14" s="11" t="s">
        <v>18</v>
      </c>
      <c r="B14" s="11" t="s">
        <v>9</v>
      </c>
      <c r="C14" s="12">
        <v>20530.403251214939</v>
      </c>
      <c r="D14" s="12">
        <v>19823.133948728697</v>
      </c>
      <c r="E14" s="12">
        <v>22426.100368171388</v>
      </c>
      <c r="F14" s="12">
        <v>22630.301081230187</v>
      </c>
      <c r="G14" s="12">
        <v>22485.577947206595</v>
      </c>
      <c r="H14" s="12">
        <v>21657.647805592187</v>
      </c>
      <c r="I14" s="12">
        <v>24387.89870015319</v>
      </c>
      <c r="J14" s="12">
        <v>28160.075564793493</v>
      </c>
      <c r="K14" s="12">
        <v>31243.362654585799</v>
      </c>
      <c r="L14" s="12">
        <v>36890.74656696929</v>
      </c>
      <c r="M14" s="12">
        <v>39568.02878839599</v>
      </c>
      <c r="N14" s="12">
        <v>42855.690546154889</v>
      </c>
      <c r="O14" s="12">
        <v>44490.420158833185</v>
      </c>
      <c r="P14" s="12">
        <v>44751.648181593293</v>
      </c>
      <c r="Q14" s="12">
        <v>47716.501781438004</v>
      </c>
      <c r="R14" s="12">
        <v>55750.339883758585</v>
      </c>
      <c r="S14" s="12">
        <v>69009.925444403882</v>
      </c>
      <c r="T14" s="12">
        <v>77948.342500806888</v>
      </c>
      <c r="U14" s="12">
        <v>91511.847948428505</v>
      </c>
      <c r="V14" s="12">
        <v>105456.63250553298</v>
      </c>
      <c r="W14" s="12">
        <v>109479.72762115189</v>
      </c>
      <c r="X14" s="12">
        <v>109432.09188362687</v>
      </c>
      <c r="Y14" s="12">
        <v>112191.082829349</v>
      </c>
      <c r="Z14" s="12">
        <v>108260.44397578496</v>
      </c>
      <c r="AA14" s="12">
        <v>111430.90213037898</v>
      </c>
    </row>
    <row r="15" spans="1:32">
      <c r="A15" s="11" t="s">
        <v>18</v>
      </c>
      <c r="B15" s="11" t="s">
        <v>102</v>
      </c>
      <c r="C15" s="12">
        <v>422.61029489409992</v>
      </c>
      <c r="D15" s="12">
        <v>430.88768024759878</v>
      </c>
      <c r="E15" s="12">
        <v>2006.4422971629997</v>
      </c>
      <c r="F15" s="12">
        <v>2394.0256823389996</v>
      </c>
      <c r="G15" s="12">
        <v>3110.1992255999999</v>
      </c>
      <c r="H15" s="12">
        <v>4996.7908913220008</v>
      </c>
      <c r="I15" s="12">
        <v>5739.3553491599996</v>
      </c>
      <c r="J15" s="12">
        <v>7531.0180450549988</v>
      </c>
      <c r="K15" s="12">
        <v>8692.8678540749897</v>
      </c>
      <c r="L15" s="12">
        <v>13404.460000352999</v>
      </c>
      <c r="M15" s="12">
        <v>13781.944860341002</v>
      </c>
      <c r="N15" s="12">
        <v>14278.839386897</v>
      </c>
      <c r="O15" s="12">
        <v>16077.449867971998</v>
      </c>
      <c r="P15" s="12">
        <v>16211.948166968999</v>
      </c>
      <c r="Q15" s="12">
        <v>16613.461351917002</v>
      </c>
      <c r="R15" s="12">
        <v>17246.125455435998</v>
      </c>
      <c r="S15" s="12">
        <v>21962.062298072</v>
      </c>
      <c r="T15" s="12">
        <v>22684.648235412991</v>
      </c>
      <c r="U15" s="12">
        <v>32496.716005091002</v>
      </c>
      <c r="V15" s="12">
        <v>35149.941430042891</v>
      </c>
      <c r="W15" s="12">
        <v>34544.476176521006</v>
      </c>
      <c r="X15" s="12">
        <v>35495.918975112902</v>
      </c>
      <c r="Y15" s="12">
        <v>35404.729656365998</v>
      </c>
      <c r="Z15" s="12">
        <v>32193.699018470001</v>
      </c>
      <c r="AA15" s="12">
        <v>32282.575819024903</v>
      </c>
      <c r="AE15" s="10"/>
      <c r="AF15" s="10"/>
    </row>
    <row r="16" spans="1:32">
      <c r="A16" s="11" t="s">
        <v>18</v>
      </c>
      <c r="B16" s="11" t="s">
        <v>15</v>
      </c>
      <c r="C16" s="12">
        <v>676.85809599999993</v>
      </c>
      <c r="D16" s="12">
        <v>837.87039400000003</v>
      </c>
      <c r="E16" s="12">
        <v>1914.226162353199</v>
      </c>
      <c r="F16" s="12">
        <v>2625.9369161793998</v>
      </c>
      <c r="G16" s="12">
        <v>3137.5084030649991</v>
      </c>
      <c r="H16" s="12">
        <v>4276.6159969989994</v>
      </c>
      <c r="I16" s="12">
        <v>4835.2970284866005</v>
      </c>
      <c r="J16" s="12">
        <v>5701.8225663329995</v>
      </c>
      <c r="K16" s="12">
        <v>6696.2800781594997</v>
      </c>
      <c r="L16" s="12">
        <v>6458.9291128379991</v>
      </c>
      <c r="M16" s="12">
        <v>6941.2466265479989</v>
      </c>
      <c r="N16" s="12">
        <v>6701.8467833310006</v>
      </c>
      <c r="O16" s="12">
        <v>7835.8223157329994</v>
      </c>
      <c r="P16" s="12">
        <v>7704.0516068699981</v>
      </c>
      <c r="Q16" s="12">
        <v>9562.0971164399998</v>
      </c>
      <c r="R16" s="12">
        <v>9527.5240022649996</v>
      </c>
      <c r="S16" s="12">
        <v>9881.6862942189982</v>
      </c>
      <c r="T16" s="12">
        <v>9996.0972855710006</v>
      </c>
      <c r="U16" s="12">
        <v>10221.1841786</v>
      </c>
      <c r="V16" s="12">
        <v>10367.947258780001</v>
      </c>
      <c r="W16" s="12">
        <v>9853.9409924420015</v>
      </c>
      <c r="X16" s="12">
        <v>10566.902482232999</v>
      </c>
      <c r="Y16" s="12">
        <v>10537.153415143997</v>
      </c>
      <c r="Z16" s="12">
        <v>11389.566647890002</v>
      </c>
      <c r="AA16" s="12">
        <v>10378.538007664998</v>
      </c>
      <c r="AE16" s="10"/>
      <c r="AF16" s="10"/>
    </row>
    <row r="17" spans="1:32">
      <c r="A17" s="11" t="s">
        <v>18</v>
      </c>
      <c r="B17" s="11" t="s">
        <v>17</v>
      </c>
      <c r="C17" s="12">
        <v>96.066272859999998</v>
      </c>
      <c r="D17" s="12">
        <v>155.0547552299999</v>
      </c>
      <c r="E17" s="12">
        <v>243.96151713</v>
      </c>
      <c r="F17" s="12">
        <v>346.06594271999984</v>
      </c>
      <c r="G17" s="12">
        <v>478.73231199999998</v>
      </c>
      <c r="H17" s="12">
        <v>591.29439086000002</v>
      </c>
      <c r="I17" s="12">
        <v>782.35235875999888</v>
      </c>
      <c r="J17" s="12">
        <v>927.42992789999994</v>
      </c>
      <c r="K17" s="12">
        <v>1160.3562540999999</v>
      </c>
      <c r="L17" s="12">
        <v>1412.0696231999989</v>
      </c>
      <c r="M17" s="12">
        <v>1709.2511862999988</v>
      </c>
      <c r="N17" s="12">
        <v>1973.3879957999989</v>
      </c>
      <c r="O17" s="12">
        <v>2320.0878711999981</v>
      </c>
      <c r="P17" s="12">
        <v>2669.0282373</v>
      </c>
      <c r="Q17" s="12">
        <v>2918.6258213999999</v>
      </c>
      <c r="R17" s="12">
        <v>3308.2016268999987</v>
      </c>
      <c r="S17" s="12">
        <v>3716.2452539999986</v>
      </c>
      <c r="T17" s="12">
        <v>3995.5779977999991</v>
      </c>
      <c r="U17" s="12">
        <v>4489.2334815000004</v>
      </c>
      <c r="V17" s="12">
        <v>4838.3207190000003</v>
      </c>
      <c r="W17" s="12">
        <v>5032.6287204999999</v>
      </c>
      <c r="X17" s="12">
        <v>5380.6015639999996</v>
      </c>
      <c r="Y17" s="12">
        <v>5819.0607495999993</v>
      </c>
      <c r="Z17" s="12">
        <v>5899.2574634000002</v>
      </c>
      <c r="AA17" s="12">
        <v>6215.4158716000002</v>
      </c>
      <c r="AE17" s="10"/>
      <c r="AF17" s="10"/>
    </row>
    <row r="18" spans="1:32">
      <c r="A18" s="35" t="s">
        <v>98</v>
      </c>
      <c r="B18" s="35"/>
      <c r="C18" s="29">
        <v>184121.30278273573</v>
      </c>
      <c r="D18" s="29">
        <v>183891.10022433291</v>
      </c>
      <c r="E18" s="29">
        <v>187213.83516289105</v>
      </c>
      <c r="F18" s="29">
        <v>186684.89844624186</v>
      </c>
      <c r="G18" s="29">
        <v>188343.55254255579</v>
      </c>
      <c r="H18" s="29">
        <v>193829.01677636811</v>
      </c>
      <c r="I18" s="29">
        <v>193185.73312741835</v>
      </c>
      <c r="J18" s="29">
        <v>194965.22856278004</v>
      </c>
      <c r="K18" s="29">
        <v>199770.29093785118</v>
      </c>
      <c r="L18" s="29">
        <v>202784.58357703246</v>
      </c>
      <c r="M18" s="29">
        <v>208839.65767764856</v>
      </c>
      <c r="N18" s="29">
        <v>213670.26741610814</v>
      </c>
      <c r="O18" s="29">
        <v>215899.24666310582</v>
      </c>
      <c r="P18" s="29">
        <v>220750.9285756746</v>
      </c>
      <c r="Q18" s="29">
        <v>234863.09220674998</v>
      </c>
      <c r="R18" s="29">
        <v>236510.66760225309</v>
      </c>
      <c r="S18" s="29">
        <v>244761.47580953647</v>
      </c>
      <c r="T18" s="29">
        <v>249831.14057937509</v>
      </c>
      <c r="U18" s="29">
        <v>256275.75606424551</v>
      </c>
      <c r="V18" s="29">
        <v>281299.27561942732</v>
      </c>
      <c r="W18" s="29">
        <v>290751.22961554211</v>
      </c>
      <c r="X18" s="29">
        <v>287650.64938321977</v>
      </c>
      <c r="Y18" s="29">
        <v>294210.95996808831</v>
      </c>
      <c r="Z18" s="29">
        <v>313779.72003905976</v>
      </c>
      <c r="AA18" s="29">
        <v>317242.28197308426</v>
      </c>
      <c r="AB18" s="10"/>
      <c r="AC18" s="10"/>
      <c r="AD18" s="10"/>
      <c r="AE18" s="10"/>
      <c r="AF18" s="10"/>
    </row>
    <row r="19" spans="1:32">
      <c r="AB19" s="10"/>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B20" s="10"/>
      <c r="AC20" s="10"/>
      <c r="AD20" s="10"/>
      <c r="AE20" s="10"/>
      <c r="AF20" s="10"/>
    </row>
    <row r="21" spans="1:32">
      <c r="A21" s="11" t="s">
        <v>26</v>
      </c>
      <c r="B21" s="11" t="s">
        <v>2</v>
      </c>
      <c r="C21" s="12">
        <v>39424.379599999978</v>
      </c>
      <c r="D21" s="12">
        <v>38557.831099999996</v>
      </c>
      <c r="E21" s="12">
        <v>30715.341525999986</v>
      </c>
      <c r="F21" s="12">
        <v>28559.535599999988</v>
      </c>
      <c r="G21" s="12">
        <v>23039.935846580003</v>
      </c>
      <c r="H21" s="12">
        <v>19700.012055390001</v>
      </c>
      <c r="I21" s="12">
        <v>17106.06551407099</v>
      </c>
      <c r="J21" s="12">
        <v>15142.900249589988</v>
      </c>
      <c r="K21" s="12">
        <v>14172.203419195001</v>
      </c>
      <c r="L21" s="12">
        <v>12847.557792423999</v>
      </c>
      <c r="M21" s="12">
        <v>7446.2040999999999</v>
      </c>
      <c r="N21" s="12">
        <v>7540.5371999999998</v>
      </c>
      <c r="O21" s="12">
        <v>6765.3434999999999</v>
      </c>
      <c r="P21" s="12">
        <v>5943.0255999999999</v>
      </c>
      <c r="Q21" s="12">
        <v>6507.7763999999997</v>
      </c>
      <c r="R21" s="12">
        <v>3441.8895728299999</v>
      </c>
      <c r="S21" s="12">
        <v>3259.0534325899998</v>
      </c>
      <c r="T21" s="12">
        <v>0</v>
      </c>
      <c r="U21" s="12">
        <v>0</v>
      </c>
      <c r="V21" s="12">
        <v>0</v>
      </c>
      <c r="W21" s="12">
        <v>0</v>
      </c>
      <c r="X21" s="12">
        <v>0</v>
      </c>
      <c r="Y21" s="12">
        <v>0</v>
      </c>
      <c r="Z21" s="12">
        <v>0</v>
      </c>
      <c r="AA21" s="12">
        <v>0</v>
      </c>
      <c r="AB21" s="10"/>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18.466383</v>
      </c>
      <c r="D23" s="12">
        <v>24.248867478000001</v>
      </c>
      <c r="E23" s="12">
        <v>677.32549698129992</v>
      </c>
      <c r="F23" s="12">
        <v>550.99833031699995</v>
      </c>
      <c r="G23" s="12">
        <v>568.1158330106</v>
      </c>
      <c r="H23" s="12">
        <v>541.80520089369998</v>
      </c>
      <c r="I23" s="12">
        <v>845.73846814950002</v>
      </c>
      <c r="J23" s="12">
        <v>913.58044589739995</v>
      </c>
      <c r="K23" s="12">
        <v>982.17408889300009</v>
      </c>
      <c r="L23" s="12">
        <v>770.64841097199997</v>
      </c>
      <c r="M23" s="12">
        <v>1337.8621444749999</v>
      </c>
      <c r="N23" s="12">
        <v>1583.2809926285001</v>
      </c>
      <c r="O23" s="12">
        <v>974.56179493600007</v>
      </c>
      <c r="P23" s="12">
        <v>1088.7165217430002</v>
      </c>
      <c r="Q23" s="12">
        <v>1081.109003989</v>
      </c>
      <c r="R23" s="12">
        <v>1571.1162432450001</v>
      </c>
      <c r="S23" s="12">
        <v>1312.7600582924999</v>
      </c>
      <c r="T23" s="12">
        <v>1336.2609793300001</v>
      </c>
      <c r="U23" s="12">
        <v>1131.274433782</v>
      </c>
      <c r="V23" s="12">
        <v>1456.4558031460001</v>
      </c>
      <c r="W23" s="12">
        <v>1.4182874999999999E-2</v>
      </c>
      <c r="X23" s="12">
        <v>1.3453425999999999E-2</v>
      </c>
      <c r="Y23" s="12">
        <v>1.3723974999999999E-2</v>
      </c>
      <c r="Z23" s="12">
        <v>1.7819782999999999E-2</v>
      </c>
      <c r="AA23" s="12">
        <v>1.7653526999999999E-2</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5.8136209832999999</v>
      </c>
      <c r="D25" s="12">
        <v>7.8368752857999997</v>
      </c>
      <c r="E25" s="12">
        <v>48.990655526399898</v>
      </c>
      <c r="F25" s="12">
        <v>39.202425305499894</v>
      </c>
      <c r="G25" s="12">
        <v>21.542661880499978</v>
      </c>
      <c r="H25" s="12">
        <v>8.2292702734999992</v>
      </c>
      <c r="I25" s="12">
        <v>1.3159699706000001</v>
      </c>
      <c r="J25" s="12">
        <v>45.353112470899994</v>
      </c>
      <c r="K25" s="12">
        <v>17.410397959099988</v>
      </c>
      <c r="L25" s="12">
        <v>96.068123663599792</v>
      </c>
      <c r="M25" s="12">
        <v>184.37946666900001</v>
      </c>
      <c r="N25" s="12">
        <v>670.33930372289797</v>
      </c>
      <c r="O25" s="12">
        <v>364.69606601929996</v>
      </c>
      <c r="P25" s="12">
        <v>809.26575725289979</v>
      </c>
      <c r="Q25" s="12">
        <v>303.42252621929998</v>
      </c>
      <c r="R25" s="12">
        <v>1154.9781966632997</v>
      </c>
      <c r="S25" s="12">
        <v>1297.528779382</v>
      </c>
      <c r="T25" s="12">
        <v>3085.2034456119986</v>
      </c>
      <c r="U25" s="12">
        <v>1659.1980046529991</v>
      </c>
      <c r="V25" s="12">
        <v>1949.747710958</v>
      </c>
      <c r="W25" s="12">
        <v>3602.0879078750004</v>
      </c>
      <c r="X25" s="12">
        <v>1882.0516817329997</v>
      </c>
      <c r="Y25" s="12">
        <v>2530.2385314479998</v>
      </c>
      <c r="Z25" s="12">
        <v>3359.9050257899989</v>
      </c>
      <c r="AA25" s="12">
        <v>3715.960665225</v>
      </c>
    </row>
    <row r="26" spans="1:32" s="10" customFormat="1">
      <c r="A26" s="11" t="s">
        <v>26</v>
      </c>
      <c r="B26" s="11" t="s">
        <v>3</v>
      </c>
      <c r="C26" s="12">
        <v>2209.45955</v>
      </c>
      <c r="D26" s="12">
        <v>2802.21263</v>
      </c>
      <c r="E26" s="12">
        <v>3147.0450149999997</v>
      </c>
      <c r="F26" s="12">
        <v>2949.7647959999999</v>
      </c>
      <c r="G26" s="12">
        <v>2548.0960500000001</v>
      </c>
      <c r="H26" s="12">
        <v>3641.1819500000001</v>
      </c>
      <c r="I26" s="12">
        <v>3135.0522300000002</v>
      </c>
      <c r="J26" s="12">
        <v>3012.26521</v>
      </c>
      <c r="K26" s="12">
        <v>3047.8496960000002</v>
      </c>
      <c r="L26" s="12">
        <v>2637.7604359999991</v>
      </c>
      <c r="M26" s="12">
        <v>3202.2500500000001</v>
      </c>
      <c r="N26" s="12">
        <v>3333.4015399999998</v>
      </c>
      <c r="O26" s="12">
        <v>3134.7523859999992</v>
      </c>
      <c r="P26" s="12">
        <v>2732.5310049999998</v>
      </c>
      <c r="Q26" s="12">
        <v>3764.1982899999903</v>
      </c>
      <c r="R26" s="12">
        <v>3316.1674799999992</v>
      </c>
      <c r="S26" s="12">
        <v>2798.3092200000001</v>
      </c>
      <c r="T26" s="12">
        <v>2832.5236199999999</v>
      </c>
      <c r="U26" s="12">
        <v>2596.389975</v>
      </c>
      <c r="V26" s="12">
        <v>3019.213264</v>
      </c>
      <c r="W26" s="12">
        <v>3122.1584659999999</v>
      </c>
      <c r="X26" s="12">
        <v>2996.9852399999991</v>
      </c>
      <c r="Y26" s="12">
        <v>2536.3057950000002</v>
      </c>
      <c r="Z26" s="12">
        <v>3732.5223999999998</v>
      </c>
      <c r="AA26" s="12">
        <v>3742.92922</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10024.343987821967</v>
      </c>
      <c r="D28" s="12">
        <v>10672.96343500886</v>
      </c>
      <c r="E28" s="12">
        <v>17871.8702656842</v>
      </c>
      <c r="F28" s="12">
        <v>19349.56239561638</v>
      </c>
      <c r="G28" s="12">
        <v>27992.043637734958</v>
      </c>
      <c r="H28" s="12">
        <v>31167.806225909091</v>
      </c>
      <c r="I28" s="12">
        <v>30471.518669611498</v>
      </c>
      <c r="J28" s="12">
        <v>30350.151344305297</v>
      </c>
      <c r="K28" s="12">
        <v>30517.284174267705</v>
      </c>
      <c r="L28" s="12">
        <v>33107.495702264605</v>
      </c>
      <c r="M28" s="12">
        <v>34277.5683955477</v>
      </c>
      <c r="N28" s="12">
        <v>34348.269424086109</v>
      </c>
      <c r="O28" s="12">
        <v>41377.531828206476</v>
      </c>
      <c r="P28" s="12">
        <v>42881.382787805596</v>
      </c>
      <c r="Q28" s="12">
        <v>46334.693900559891</v>
      </c>
      <c r="R28" s="12">
        <v>43205.388250670403</v>
      </c>
      <c r="S28" s="12">
        <v>42833.546733646195</v>
      </c>
      <c r="T28" s="12">
        <v>40658.523625800197</v>
      </c>
      <c r="U28" s="12">
        <v>42956.416022633792</v>
      </c>
      <c r="V28" s="12">
        <v>43347.916143298993</v>
      </c>
      <c r="W28" s="12">
        <v>43131.690520886499</v>
      </c>
      <c r="X28" s="12">
        <v>44923.811542984302</v>
      </c>
      <c r="Y28" s="12">
        <v>46524.302959685192</v>
      </c>
      <c r="Z28" s="12">
        <v>50185.723364137586</v>
      </c>
      <c r="AA28" s="12">
        <v>49146.891747290596</v>
      </c>
    </row>
    <row r="29" spans="1:32" s="10" customFormat="1">
      <c r="A29" s="11" t="s">
        <v>26</v>
      </c>
      <c r="B29" s="11" t="s">
        <v>9</v>
      </c>
      <c r="C29" s="12">
        <v>8779.3508006019329</v>
      </c>
      <c r="D29" s="12">
        <v>8476.5305802552994</v>
      </c>
      <c r="E29" s="12">
        <v>10689.904624812994</v>
      </c>
      <c r="F29" s="12">
        <v>11138.9617454695</v>
      </c>
      <c r="G29" s="12">
        <v>11170.386840969097</v>
      </c>
      <c r="H29" s="12">
        <v>11146.450223185995</v>
      </c>
      <c r="I29" s="12">
        <v>13263.645100139995</v>
      </c>
      <c r="J29" s="12">
        <v>16755.363653666995</v>
      </c>
      <c r="K29" s="12">
        <v>17566.172391093998</v>
      </c>
      <c r="L29" s="12">
        <v>18864.703842678995</v>
      </c>
      <c r="M29" s="12">
        <v>20028.020209990984</v>
      </c>
      <c r="N29" s="12">
        <v>19449.655632015496</v>
      </c>
      <c r="O29" s="12">
        <v>20459.439214780999</v>
      </c>
      <c r="P29" s="12">
        <v>20648.923988415998</v>
      </c>
      <c r="Q29" s="12">
        <v>21579.711404679998</v>
      </c>
      <c r="R29" s="12">
        <v>24656.856978329997</v>
      </c>
      <c r="S29" s="12">
        <v>28076.364662999898</v>
      </c>
      <c r="T29" s="12">
        <v>29294.541551999897</v>
      </c>
      <c r="U29" s="12">
        <v>31340.533211999995</v>
      </c>
      <c r="V29" s="12">
        <v>33602.592293000002</v>
      </c>
      <c r="W29" s="12">
        <v>33100.963824999992</v>
      </c>
      <c r="X29" s="12">
        <v>34527.261459999994</v>
      </c>
      <c r="Y29" s="12">
        <v>34314.0874645</v>
      </c>
      <c r="Z29" s="12">
        <v>34427.402192999994</v>
      </c>
      <c r="AA29" s="12">
        <v>34221.766807999993</v>
      </c>
    </row>
    <row r="30" spans="1:32" s="10" customFormat="1">
      <c r="A30" s="11" t="s">
        <v>26</v>
      </c>
      <c r="B30" s="11" t="s">
        <v>102</v>
      </c>
      <c r="C30" s="12">
        <v>21.503124548000002</v>
      </c>
      <c r="D30" s="12">
        <v>25.048499613399997</v>
      </c>
      <c r="E30" s="12">
        <v>1571.2998950629999</v>
      </c>
      <c r="F30" s="12">
        <v>1633.932905911</v>
      </c>
      <c r="G30" s="12">
        <v>2353.8666458819998</v>
      </c>
      <c r="H30" s="12">
        <v>2868.5835815319997</v>
      </c>
      <c r="I30" s="12">
        <v>3144.3014486529996</v>
      </c>
      <c r="J30" s="12">
        <v>3343.042942272999</v>
      </c>
      <c r="K30" s="12">
        <v>3231.2755205859903</v>
      </c>
      <c r="L30" s="12">
        <v>5312.3791139839996</v>
      </c>
      <c r="M30" s="12">
        <v>5055.6935523450002</v>
      </c>
      <c r="N30" s="12">
        <v>4839.4054933299994</v>
      </c>
      <c r="O30" s="12">
        <v>5032.4281528560005</v>
      </c>
      <c r="P30" s="12">
        <v>4945.5871507989996</v>
      </c>
      <c r="Q30" s="12">
        <v>5295.2194244849998</v>
      </c>
      <c r="R30" s="12">
        <v>5497.3914519360005</v>
      </c>
      <c r="S30" s="12">
        <v>7965.730313436</v>
      </c>
      <c r="T30" s="12">
        <v>7821.019565005</v>
      </c>
      <c r="U30" s="12">
        <v>9857.2936220500014</v>
      </c>
      <c r="V30" s="12">
        <v>9523.0801758699909</v>
      </c>
      <c r="W30" s="12">
        <v>8919.2811014199997</v>
      </c>
      <c r="X30" s="12">
        <v>9820.9564232200009</v>
      </c>
      <c r="Y30" s="12">
        <v>8655.9556766699989</v>
      </c>
      <c r="Z30" s="12">
        <v>8672.4730094299994</v>
      </c>
      <c r="AA30" s="12">
        <v>7908.4476937099989</v>
      </c>
    </row>
    <row r="31" spans="1:32" s="10" customFormat="1">
      <c r="A31" s="11" t="s">
        <v>26</v>
      </c>
      <c r="B31" s="11" t="s">
        <v>15</v>
      </c>
      <c r="C31" s="12">
        <v>167.10559599999999</v>
      </c>
      <c r="D31" s="12">
        <v>196.71658400000001</v>
      </c>
      <c r="E31" s="12">
        <v>1111.1667300869999</v>
      </c>
      <c r="F31" s="12">
        <v>1628.2795852179997</v>
      </c>
      <c r="G31" s="12">
        <v>2129.8024259169997</v>
      </c>
      <c r="H31" s="12">
        <v>3596.4186311490002</v>
      </c>
      <c r="I31" s="12">
        <v>3995.2951789500003</v>
      </c>
      <c r="J31" s="12">
        <v>4875.3849753559989</v>
      </c>
      <c r="K31" s="12">
        <v>5394.657828643999</v>
      </c>
      <c r="L31" s="12">
        <v>4926.110447308999</v>
      </c>
      <c r="M31" s="12">
        <v>5399.1993350490002</v>
      </c>
      <c r="N31" s="12">
        <v>5273.6038717880001</v>
      </c>
      <c r="O31" s="12">
        <v>5979.3815109730003</v>
      </c>
      <c r="P31" s="12">
        <v>5946.5168069229976</v>
      </c>
      <c r="Q31" s="12">
        <v>6058.5415601639997</v>
      </c>
      <c r="R31" s="12">
        <v>5552.3169954299992</v>
      </c>
      <c r="S31" s="12">
        <v>4819.7546474709998</v>
      </c>
      <c r="T31" s="12">
        <v>4667.96008497</v>
      </c>
      <c r="U31" s="12">
        <v>5104.4587042109997</v>
      </c>
      <c r="V31" s="12">
        <v>5086.7520397790004</v>
      </c>
      <c r="W31" s="12">
        <v>4465.6208415620004</v>
      </c>
      <c r="X31" s="12">
        <v>4702.3590673899998</v>
      </c>
      <c r="Y31" s="12">
        <v>4910.3402287300005</v>
      </c>
      <c r="Z31" s="12">
        <v>5470.9681954470007</v>
      </c>
      <c r="AA31" s="12">
        <v>4574.9121659119992</v>
      </c>
    </row>
    <row r="32" spans="1:32" s="10" customFormat="1">
      <c r="A32" s="31" t="s">
        <v>26</v>
      </c>
      <c r="B32" s="31" t="s">
        <v>17</v>
      </c>
      <c r="C32" s="12">
        <v>19.007053980000002</v>
      </c>
      <c r="D32" s="12">
        <v>40.788039529999985</v>
      </c>
      <c r="E32" s="12">
        <v>80.632717319999983</v>
      </c>
      <c r="F32" s="12">
        <v>118.5982054</v>
      </c>
      <c r="G32" s="12">
        <v>162.6795324</v>
      </c>
      <c r="H32" s="12">
        <v>202.24270200000001</v>
      </c>
      <c r="I32" s="12">
        <v>273.23243549999989</v>
      </c>
      <c r="J32" s="12">
        <v>332.52627399999994</v>
      </c>
      <c r="K32" s="12">
        <v>406.18894099999977</v>
      </c>
      <c r="L32" s="12">
        <v>497.97109240000003</v>
      </c>
      <c r="M32" s="12">
        <v>591.56308780000006</v>
      </c>
      <c r="N32" s="12">
        <v>689.73117969999998</v>
      </c>
      <c r="O32" s="12">
        <v>824.013373</v>
      </c>
      <c r="P32" s="12">
        <v>924.57243799999992</v>
      </c>
      <c r="Q32" s="12">
        <v>1016.6536369999999</v>
      </c>
      <c r="R32" s="12">
        <v>1155.184207399999</v>
      </c>
      <c r="S32" s="12">
        <v>1278.1461494999992</v>
      </c>
      <c r="T32" s="12">
        <v>1355.093667399999</v>
      </c>
      <c r="U32" s="12">
        <v>1514.7524995000001</v>
      </c>
      <c r="V32" s="12">
        <v>1614.3241620000001</v>
      </c>
      <c r="W32" s="12">
        <v>1655.2291699999998</v>
      </c>
      <c r="X32" s="12">
        <v>1788.5015130000002</v>
      </c>
      <c r="Y32" s="12">
        <v>1897.0225759999998</v>
      </c>
      <c r="Z32" s="12">
        <v>1976.0093689999999</v>
      </c>
      <c r="AA32" s="12">
        <v>2077.6586950000001</v>
      </c>
    </row>
    <row r="33" spans="1:27" s="10" customFormat="1">
      <c r="A33" s="35" t="s">
        <v>98</v>
      </c>
      <c r="B33" s="35"/>
      <c r="C33" s="29">
        <v>60461.813942407178</v>
      </c>
      <c r="D33" s="29">
        <v>60541.623488027959</v>
      </c>
      <c r="E33" s="29">
        <v>63150.477584004882</v>
      </c>
      <c r="F33" s="29">
        <v>62588.025292708364</v>
      </c>
      <c r="G33" s="29">
        <v>65340.12087017516</v>
      </c>
      <c r="H33" s="29">
        <v>66205.484925652287</v>
      </c>
      <c r="I33" s="29">
        <v>64823.335951942587</v>
      </c>
      <c r="J33" s="29">
        <v>66219.61401593058</v>
      </c>
      <c r="K33" s="29">
        <v>66303.094167408795</v>
      </c>
      <c r="L33" s="29">
        <v>68324.234308003201</v>
      </c>
      <c r="M33" s="29">
        <v>66476.284366682681</v>
      </c>
      <c r="N33" s="29">
        <v>66925.484092453</v>
      </c>
      <c r="O33" s="29">
        <v>73076.324789942766</v>
      </c>
      <c r="P33" s="29">
        <v>74103.845660217485</v>
      </c>
      <c r="Q33" s="29">
        <v>79570.911525448173</v>
      </c>
      <c r="R33" s="29">
        <v>77346.396721738711</v>
      </c>
      <c r="S33" s="29">
        <v>79577.5628869106</v>
      </c>
      <c r="T33" s="29">
        <v>77207.053222742092</v>
      </c>
      <c r="U33" s="29">
        <v>79683.81164806879</v>
      </c>
      <c r="V33" s="29">
        <v>83375.925214402989</v>
      </c>
      <c r="W33" s="29">
        <v>82956.91490263649</v>
      </c>
      <c r="X33" s="29">
        <v>84330.123378143297</v>
      </c>
      <c r="Y33" s="29">
        <v>85904.948474608187</v>
      </c>
      <c r="Z33" s="29">
        <v>91705.570802710572</v>
      </c>
      <c r="AA33" s="29">
        <v>90827.566094042588</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40292.678020000007</v>
      </c>
      <c r="D36" s="12">
        <v>40514.738029999979</v>
      </c>
      <c r="E36" s="12">
        <v>32838.716924918001</v>
      </c>
      <c r="F36" s="12">
        <v>30785.353813754999</v>
      </c>
      <c r="G36" s="12">
        <v>28360.559609183492</v>
      </c>
      <c r="H36" s="12">
        <v>27419.01773463099</v>
      </c>
      <c r="I36" s="12">
        <v>21464.838968959</v>
      </c>
      <c r="J36" s="12">
        <v>20179.680969169</v>
      </c>
      <c r="K36" s="12">
        <v>17935.127433002999</v>
      </c>
      <c r="L36" s="12">
        <v>15693.407507707998</v>
      </c>
      <c r="M36" s="12">
        <v>15448.771518619002</v>
      </c>
      <c r="N36" s="12">
        <v>15241.326985370999</v>
      </c>
      <c r="O36" s="12">
        <v>10866.174296103</v>
      </c>
      <c r="P36" s="12">
        <v>10741.958554802</v>
      </c>
      <c r="Q36" s="12">
        <v>9643.1666588289991</v>
      </c>
      <c r="R36" s="12">
        <v>6143.9095835610005</v>
      </c>
      <c r="S36" s="12">
        <v>6501.1407694970003</v>
      </c>
      <c r="T36" s="12">
        <v>0.20196785999999978</v>
      </c>
      <c r="U36" s="12">
        <v>0.18966419399999979</v>
      </c>
      <c r="V36" s="12">
        <v>0.16309810099999991</v>
      </c>
      <c r="W36" s="12">
        <v>0.15269846300000001</v>
      </c>
      <c r="X36" s="12">
        <v>6.8751400999999907E-2</v>
      </c>
      <c r="Y36" s="12">
        <v>5.6578099999999999E-2</v>
      </c>
      <c r="Z36" s="12">
        <v>4.8534768499999999E-2</v>
      </c>
      <c r="AA36" s="12">
        <v>3.6140856999999998E-2</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946.21718319999889</v>
      </c>
      <c r="D38" s="12">
        <v>896.42902237499993</v>
      </c>
      <c r="E38" s="12">
        <v>2271.0184096649987</v>
      </c>
      <c r="F38" s="12">
        <v>2471.8851281830002</v>
      </c>
      <c r="G38" s="12">
        <v>2479.3443436414</v>
      </c>
      <c r="H38" s="12">
        <v>2167.7332136189998</v>
      </c>
      <c r="I38" s="12">
        <v>3202.7714324599997</v>
      </c>
      <c r="J38" s="12">
        <v>2930.2087737909987</v>
      </c>
      <c r="K38" s="12">
        <v>3418.5970772539999</v>
      </c>
      <c r="L38" s="12">
        <v>3381.497380757</v>
      </c>
      <c r="M38" s="12">
        <v>4416.5510672049995</v>
      </c>
      <c r="N38" s="12">
        <v>4625.0389116609995</v>
      </c>
      <c r="O38" s="12">
        <v>4219.1955626979998</v>
      </c>
      <c r="P38" s="12">
        <v>3478.7149122059996</v>
      </c>
      <c r="Q38" s="12">
        <v>3157.9989696800003</v>
      </c>
      <c r="R38" s="12">
        <v>3867.2597758269999</v>
      </c>
      <c r="S38" s="12">
        <v>3030.5699312080001</v>
      </c>
      <c r="T38" s="12">
        <v>3600.811648805</v>
      </c>
      <c r="U38" s="12">
        <v>3261.5272935180001</v>
      </c>
      <c r="V38" s="12">
        <v>3510.0871693889985</v>
      </c>
      <c r="W38" s="12">
        <v>3808.5195234029993</v>
      </c>
      <c r="X38" s="12">
        <v>3101.1894114870001</v>
      </c>
      <c r="Y38" s="12">
        <v>1608.499323599</v>
      </c>
      <c r="Z38" s="12">
        <v>1052.9338071099999</v>
      </c>
      <c r="AA38" s="12">
        <v>1033.9068281290001</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2.0555076963999999</v>
      </c>
      <c r="D40" s="12">
        <v>5.5685377999999995E-3</v>
      </c>
      <c r="E40" s="12">
        <v>18.465228552899987</v>
      </c>
      <c r="F40" s="12">
        <v>49.252520387300002</v>
      </c>
      <c r="G40" s="12">
        <v>28.370167092199996</v>
      </c>
      <c r="H40" s="12">
        <v>14.795283458399991</v>
      </c>
      <c r="I40" s="12">
        <v>49.339599505279899</v>
      </c>
      <c r="J40" s="12">
        <v>155.76370610970002</v>
      </c>
      <c r="K40" s="12">
        <v>321.38068161064001</v>
      </c>
      <c r="L40" s="12">
        <v>309.05992316149997</v>
      </c>
      <c r="M40" s="12">
        <v>679.457914157</v>
      </c>
      <c r="N40" s="12">
        <v>641.25955207639993</v>
      </c>
      <c r="O40" s="12">
        <v>870.57558532999985</v>
      </c>
      <c r="P40" s="12">
        <v>1117.246726120698</v>
      </c>
      <c r="Q40" s="12">
        <v>1135.5801755807991</v>
      </c>
      <c r="R40" s="12">
        <v>1861.7003596489999</v>
      </c>
      <c r="S40" s="12">
        <v>2095.4752415569897</v>
      </c>
      <c r="T40" s="12">
        <v>4536.2601488399996</v>
      </c>
      <c r="U40" s="12">
        <v>2339.5187020619987</v>
      </c>
      <c r="V40" s="12">
        <v>3673.2942860080002</v>
      </c>
      <c r="W40" s="12">
        <v>3809.9764116499996</v>
      </c>
      <c r="X40" s="12">
        <v>2810.6644363729997</v>
      </c>
      <c r="Y40" s="12">
        <v>4068.3405923979985</v>
      </c>
      <c r="Z40" s="12">
        <v>5048.5665883770007</v>
      </c>
      <c r="AA40" s="12">
        <v>4269.8294019579998</v>
      </c>
    </row>
    <row r="41" spans="1:27" s="10" customFormat="1">
      <c r="A41" s="11" t="s">
        <v>27</v>
      </c>
      <c r="B41" s="11" t="s">
        <v>3</v>
      </c>
      <c r="C41" s="12">
        <v>716.40809999999999</v>
      </c>
      <c r="D41" s="12">
        <v>729.00878999999895</v>
      </c>
      <c r="E41" s="12">
        <v>740.52840999999898</v>
      </c>
      <c r="F41" s="12">
        <v>707.74688999999898</v>
      </c>
      <c r="G41" s="12">
        <v>722.71450000000004</v>
      </c>
      <c r="H41" s="12">
        <v>730.95339999999896</v>
      </c>
      <c r="I41" s="12">
        <v>725.08920999999805</v>
      </c>
      <c r="J41" s="12">
        <v>720.68242999999893</v>
      </c>
      <c r="K41" s="12">
        <v>721.75224000000003</v>
      </c>
      <c r="L41" s="12">
        <v>727.19106999999894</v>
      </c>
      <c r="M41" s="12">
        <v>723.278259999998</v>
      </c>
      <c r="N41" s="12">
        <v>719.59957999999892</v>
      </c>
      <c r="O41" s="12">
        <v>710.44580999999994</v>
      </c>
      <c r="P41" s="12">
        <v>706.68995999999902</v>
      </c>
      <c r="Q41" s="12">
        <v>219.89135999999999</v>
      </c>
      <c r="R41" s="12">
        <v>221.13136</v>
      </c>
      <c r="S41" s="12">
        <v>185.38092</v>
      </c>
      <c r="T41" s="12">
        <v>192.09971999999999</v>
      </c>
      <c r="U41" s="12">
        <v>181.99919</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6367.7909156460983</v>
      </c>
      <c r="D43" s="12">
        <v>6181.603500382399</v>
      </c>
      <c r="E43" s="12">
        <v>15531.583945013203</v>
      </c>
      <c r="F43" s="12">
        <v>16236.822174752202</v>
      </c>
      <c r="G43" s="12">
        <v>18496.685964609896</v>
      </c>
      <c r="H43" s="12">
        <v>23458.595641804994</v>
      </c>
      <c r="I43" s="12">
        <v>26787.886661599998</v>
      </c>
      <c r="J43" s="12">
        <v>29177.108360876984</v>
      </c>
      <c r="K43" s="12">
        <v>28936.051250818477</v>
      </c>
      <c r="L43" s="12">
        <v>31434.364255433997</v>
      </c>
      <c r="M43" s="12">
        <v>31777.969879518001</v>
      </c>
      <c r="N43" s="12">
        <v>31973.682068362003</v>
      </c>
      <c r="O43" s="12">
        <v>32067.941004887994</v>
      </c>
      <c r="P43" s="12">
        <v>35318.412846785992</v>
      </c>
      <c r="Q43" s="12">
        <v>42041.043863826999</v>
      </c>
      <c r="R43" s="12">
        <v>41397.357750265008</v>
      </c>
      <c r="S43" s="12">
        <v>41383.065338809894</v>
      </c>
      <c r="T43" s="12">
        <v>40086.963999287</v>
      </c>
      <c r="U43" s="12">
        <v>40033.565784129001</v>
      </c>
      <c r="V43" s="12">
        <v>41739.458945577993</v>
      </c>
      <c r="W43" s="12">
        <v>44345.843581750989</v>
      </c>
      <c r="X43" s="12">
        <v>42491.334304782999</v>
      </c>
      <c r="Y43" s="12">
        <v>44874.873847593903</v>
      </c>
      <c r="Z43" s="12">
        <v>55642.735645064975</v>
      </c>
      <c r="AA43" s="12">
        <v>54858.265144316989</v>
      </c>
    </row>
    <row r="44" spans="1:27" s="10" customFormat="1">
      <c r="A44" s="11" t="s">
        <v>27</v>
      </c>
      <c r="B44" s="11" t="s">
        <v>9</v>
      </c>
      <c r="C44" s="12">
        <v>8400.8168455098985</v>
      </c>
      <c r="D44" s="12">
        <v>8272.4031660382007</v>
      </c>
      <c r="E44" s="12">
        <v>8623.8624114204977</v>
      </c>
      <c r="F44" s="12">
        <v>8505.0630154026931</v>
      </c>
      <c r="G44" s="12">
        <v>8361.9434559408983</v>
      </c>
      <c r="H44" s="12">
        <v>7613.9918914697946</v>
      </c>
      <c r="I44" s="12">
        <v>8262.4663918915976</v>
      </c>
      <c r="J44" s="12">
        <v>8525.3520034789963</v>
      </c>
      <c r="K44" s="12">
        <v>10603.6441256615</v>
      </c>
      <c r="L44" s="12">
        <v>11210.982813683991</v>
      </c>
      <c r="M44" s="12">
        <v>13087.596427744</v>
      </c>
      <c r="N44" s="12">
        <v>15098.502558931994</v>
      </c>
      <c r="O44" s="12">
        <v>15355.858060147999</v>
      </c>
      <c r="P44" s="12">
        <v>14870.224341567993</v>
      </c>
      <c r="Q44" s="12">
        <v>15736.565083626998</v>
      </c>
      <c r="R44" s="12">
        <v>20067.724293166986</v>
      </c>
      <c r="S44" s="12">
        <v>26289.251109124987</v>
      </c>
      <c r="T44" s="12">
        <v>32614.063277814003</v>
      </c>
      <c r="U44" s="12">
        <v>38107.443952437992</v>
      </c>
      <c r="V44" s="12">
        <v>50482.535140735992</v>
      </c>
      <c r="W44" s="12">
        <v>50914.628534769894</v>
      </c>
      <c r="X44" s="12">
        <v>48659.684993609881</v>
      </c>
      <c r="Y44" s="12">
        <v>49116.861953860003</v>
      </c>
      <c r="Z44" s="12">
        <v>47919.199994999995</v>
      </c>
      <c r="AA44" s="12">
        <v>51054.832475000003</v>
      </c>
    </row>
    <row r="45" spans="1:27" s="10" customFormat="1">
      <c r="A45" s="11" t="s">
        <v>27</v>
      </c>
      <c r="B45" s="11" t="s">
        <v>102</v>
      </c>
      <c r="C45" s="12">
        <v>53.562789254999998</v>
      </c>
      <c r="D45" s="12">
        <v>53.501367909599999</v>
      </c>
      <c r="E45" s="12">
        <v>55.78350103599999</v>
      </c>
      <c r="F45" s="12">
        <v>57.424465931999997</v>
      </c>
      <c r="G45" s="12">
        <v>56.446508816999902</v>
      </c>
      <c r="H45" s="12">
        <v>1476.5337519999998</v>
      </c>
      <c r="I45" s="12">
        <v>1523.5403900000001</v>
      </c>
      <c r="J45" s="12">
        <v>2603.55438</v>
      </c>
      <c r="K45" s="12">
        <v>3055.5342999999998</v>
      </c>
      <c r="L45" s="12">
        <v>3597.9102170000001</v>
      </c>
      <c r="M45" s="12">
        <v>4485.8783000000003</v>
      </c>
      <c r="N45" s="12">
        <v>5366.1925680000004</v>
      </c>
      <c r="O45" s="12">
        <v>5823.0798370000002</v>
      </c>
      <c r="P45" s="12">
        <v>5849.17382</v>
      </c>
      <c r="Q45" s="12">
        <v>5123.4513970000007</v>
      </c>
      <c r="R45" s="12">
        <v>5587.4791420000001</v>
      </c>
      <c r="S45" s="12">
        <v>6928.0977199999998</v>
      </c>
      <c r="T45" s="12">
        <v>7400.9989069999901</v>
      </c>
      <c r="U45" s="12">
        <v>12656.299604</v>
      </c>
      <c r="V45" s="12">
        <v>16695.359941999901</v>
      </c>
      <c r="W45" s="12">
        <v>16293.765309999999</v>
      </c>
      <c r="X45" s="12">
        <v>15904.4411599999</v>
      </c>
      <c r="Y45" s="12">
        <v>16166.569697000001</v>
      </c>
      <c r="Z45" s="12">
        <v>14312.014638000001</v>
      </c>
      <c r="AA45" s="12">
        <v>15126.656526999901</v>
      </c>
    </row>
    <row r="46" spans="1:27" s="10" customFormat="1">
      <c r="A46" s="11" t="s">
        <v>27</v>
      </c>
      <c r="B46" s="11" t="s">
        <v>15</v>
      </c>
      <c r="C46" s="12">
        <v>509.7525</v>
      </c>
      <c r="D46" s="12">
        <v>641.15381000000002</v>
      </c>
      <c r="E46" s="12">
        <v>803.00679994399911</v>
      </c>
      <c r="F46" s="12">
        <v>997.54899342600015</v>
      </c>
      <c r="G46" s="12">
        <v>1007.58638894</v>
      </c>
      <c r="H46" s="12">
        <v>680.07468573999904</v>
      </c>
      <c r="I46" s="12">
        <v>839.8552536279999</v>
      </c>
      <c r="J46" s="12">
        <v>826.26277860499999</v>
      </c>
      <c r="K46" s="12">
        <v>847.79636971800005</v>
      </c>
      <c r="L46" s="12">
        <v>778.41233369599991</v>
      </c>
      <c r="M46" s="12">
        <v>767.40195584199989</v>
      </c>
      <c r="N46" s="12">
        <v>679.45412811999984</v>
      </c>
      <c r="O46" s="12">
        <v>779.50821753699904</v>
      </c>
      <c r="P46" s="12">
        <v>691.06685847000006</v>
      </c>
      <c r="Q46" s="12">
        <v>2334.3172193129999</v>
      </c>
      <c r="R46" s="12">
        <v>2815.9588158759998</v>
      </c>
      <c r="S46" s="12">
        <v>3786.7705827399986</v>
      </c>
      <c r="T46" s="12">
        <v>4124.4901070550004</v>
      </c>
      <c r="U46" s="12">
        <v>3624.7701334100002</v>
      </c>
      <c r="V46" s="12">
        <v>3810.0037769400005</v>
      </c>
      <c r="W46" s="12">
        <v>3719.2842438800003</v>
      </c>
      <c r="X46" s="12">
        <v>3589.7058873250003</v>
      </c>
      <c r="Y46" s="12">
        <v>3327.4846302499982</v>
      </c>
      <c r="Z46" s="12">
        <v>3596.3601523449997</v>
      </c>
      <c r="AA46" s="12">
        <v>3470.5751665999996</v>
      </c>
    </row>
    <row r="47" spans="1:27" s="10" customFormat="1">
      <c r="A47" s="11" t="s">
        <v>27</v>
      </c>
      <c r="B47" s="11" t="s">
        <v>17</v>
      </c>
      <c r="C47" s="12">
        <v>11.636165</v>
      </c>
      <c r="D47" s="12">
        <v>18.943663000000001</v>
      </c>
      <c r="E47" s="12">
        <v>33.509566999999997</v>
      </c>
      <c r="F47" s="12">
        <v>54.735232999999901</v>
      </c>
      <c r="G47" s="12">
        <v>80.700869999999995</v>
      </c>
      <c r="H47" s="12">
        <v>104.82754</v>
      </c>
      <c r="I47" s="12">
        <v>149.45373999999899</v>
      </c>
      <c r="J47" s="12">
        <v>186.3323</v>
      </c>
      <c r="K47" s="12">
        <v>260.26569999999998</v>
      </c>
      <c r="L47" s="12">
        <v>338.687129999999</v>
      </c>
      <c r="M47" s="12">
        <v>428.522979999999</v>
      </c>
      <c r="N47" s="12">
        <v>505.437559999999</v>
      </c>
      <c r="O47" s="12">
        <v>599.55864999999994</v>
      </c>
      <c r="P47" s="12">
        <v>697.67755</v>
      </c>
      <c r="Q47" s="12">
        <v>762.64739999999995</v>
      </c>
      <c r="R47" s="12">
        <v>884.99379999999996</v>
      </c>
      <c r="S47" s="12">
        <v>1000.1014</v>
      </c>
      <c r="T47" s="12">
        <v>1123.7968000000001</v>
      </c>
      <c r="U47" s="12">
        <v>1268.8611000000001</v>
      </c>
      <c r="V47" s="12">
        <v>1454.816</v>
      </c>
      <c r="W47" s="12">
        <v>1564.9870000000001</v>
      </c>
      <c r="X47" s="12">
        <v>1653.9186</v>
      </c>
      <c r="Y47" s="12">
        <v>1774.9413999999999</v>
      </c>
      <c r="Z47" s="12">
        <v>1811.7270000000001</v>
      </c>
      <c r="AA47" s="12">
        <v>1910.2943</v>
      </c>
    </row>
    <row r="48" spans="1:27" s="10" customFormat="1">
      <c r="A48" s="35" t="s">
        <v>98</v>
      </c>
      <c r="B48" s="35"/>
      <c r="C48" s="29">
        <v>56725.966572052406</v>
      </c>
      <c r="D48" s="29">
        <v>56594.188077333383</v>
      </c>
      <c r="E48" s="29">
        <v>60024.175329569596</v>
      </c>
      <c r="F48" s="29">
        <v>58756.1235424802</v>
      </c>
      <c r="G48" s="29">
        <v>58449.618040467882</v>
      </c>
      <c r="H48" s="29">
        <v>61405.087164983168</v>
      </c>
      <c r="I48" s="29">
        <v>60492.392264415874</v>
      </c>
      <c r="J48" s="29">
        <v>61688.796243425677</v>
      </c>
      <c r="K48" s="29">
        <v>61936.552808347617</v>
      </c>
      <c r="L48" s="29">
        <v>62756.502950744485</v>
      </c>
      <c r="M48" s="29">
        <v>66133.625067243003</v>
      </c>
      <c r="N48" s="29">
        <v>68299.409656402393</v>
      </c>
      <c r="O48" s="29">
        <v>64090.190319166992</v>
      </c>
      <c r="P48" s="29">
        <v>66233.247341482682</v>
      </c>
      <c r="Q48" s="29">
        <v>71934.246111543791</v>
      </c>
      <c r="R48" s="29">
        <v>73559.08312246899</v>
      </c>
      <c r="S48" s="29">
        <v>79484.883310196878</v>
      </c>
      <c r="T48" s="29">
        <v>81030.400762606005</v>
      </c>
      <c r="U48" s="29">
        <v>83924.244586340996</v>
      </c>
      <c r="V48" s="29">
        <v>99405.538639811974</v>
      </c>
      <c r="W48" s="29">
        <v>102879.12075003688</v>
      </c>
      <c r="X48" s="29">
        <v>97062.941897653887</v>
      </c>
      <c r="Y48" s="29">
        <v>99668.632295550895</v>
      </c>
      <c r="Z48" s="29">
        <v>109663.48457032046</v>
      </c>
      <c r="AA48" s="29">
        <v>111216.869990261</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27037.362800000006</v>
      </c>
      <c r="D52" s="12">
        <v>24859.5972</v>
      </c>
      <c r="E52" s="12">
        <v>17787.724122906995</v>
      </c>
      <c r="F52" s="12">
        <v>16591.923114861998</v>
      </c>
      <c r="G52" s="12">
        <v>13635.832335030991</v>
      </c>
      <c r="H52" s="12">
        <v>10774.7069582</v>
      </c>
      <c r="I52" s="12">
        <v>7632.5532773200002</v>
      </c>
      <c r="J52" s="12">
        <v>6421.6893880299904</v>
      </c>
      <c r="K52" s="12">
        <v>0.37894487300000002</v>
      </c>
      <c r="L52" s="12">
        <v>0.39007691799999994</v>
      </c>
      <c r="M52" s="12">
        <v>0.32091909299999999</v>
      </c>
      <c r="N52" s="12">
        <v>0.33078026300000002</v>
      </c>
      <c r="O52" s="12">
        <v>0.31149141099999988</v>
      </c>
      <c r="P52" s="12">
        <v>0.13549568999999981</v>
      </c>
      <c r="Q52" s="12">
        <v>0.142071694</v>
      </c>
      <c r="R52" s="12">
        <v>9.8271197000000005E-2</v>
      </c>
      <c r="S52" s="12">
        <v>9.29811784999999E-2</v>
      </c>
      <c r="T52" s="12">
        <v>8.7714384499999909E-2</v>
      </c>
      <c r="U52" s="12">
        <v>8.7529981000000007E-2</v>
      </c>
      <c r="V52" s="12">
        <v>8.7511400999999697E-2</v>
      </c>
      <c r="W52" s="12">
        <v>8.8056021999999998E-2</v>
      </c>
      <c r="X52" s="12">
        <v>7.731913E-2</v>
      </c>
      <c r="Y52" s="12">
        <v>1.45536335E-2</v>
      </c>
      <c r="Z52" s="12">
        <v>2.0586953999999998E-2</v>
      </c>
      <c r="AA52" s="12">
        <v>0</v>
      </c>
    </row>
    <row r="53" spans="1:27" s="10" customFormat="1">
      <c r="A53" s="11" t="s">
        <v>28</v>
      </c>
      <c r="B53" s="11" t="s">
        <v>8</v>
      </c>
      <c r="C53" s="12">
        <v>0</v>
      </c>
      <c r="D53" s="12">
        <v>4.1870534999999898E-3</v>
      </c>
      <c r="E53" s="12">
        <v>5.1739519999999999E-3</v>
      </c>
      <c r="F53" s="12">
        <v>6.7154164000000002E-3</v>
      </c>
      <c r="G53" s="12">
        <v>6.9006863000000002E-3</v>
      </c>
      <c r="H53" s="12">
        <v>7.7792119999999998E-3</v>
      </c>
      <c r="I53" s="12">
        <v>8.5041030000000007E-3</v>
      </c>
      <c r="J53" s="12">
        <v>9.0797740000000005E-3</v>
      </c>
      <c r="K53" s="12">
        <v>8.9997359999999995E-3</v>
      </c>
      <c r="L53" s="12">
        <v>1.0439122E-2</v>
      </c>
      <c r="M53" s="12">
        <v>1.0360487999999999E-2</v>
      </c>
      <c r="N53" s="12">
        <v>1.17882819999999E-2</v>
      </c>
      <c r="O53" s="12">
        <v>1.3724874E-2</v>
      </c>
      <c r="P53" s="12">
        <v>1.3802231E-2</v>
      </c>
      <c r="Q53" s="12">
        <v>1.818109E-2</v>
      </c>
      <c r="R53" s="12">
        <v>1.8317121999999901E-2</v>
      </c>
      <c r="S53" s="12">
        <v>1.8361889999999999E-2</v>
      </c>
      <c r="T53" s="12">
        <v>1.8019488E-2</v>
      </c>
      <c r="U53" s="12">
        <v>2.2636642999999901E-2</v>
      </c>
      <c r="V53" s="12">
        <v>2.3581425E-2</v>
      </c>
      <c r="W53" s="12">
        <v>0.19234689999999999</v>
      </c>
      <c r="X53" s="12">
        <v>0.69102483999999997</v>
      </c>
      <c r="Y53" s="12">
        <v>0.72286740000000005</v>
      </c>
      <c r="Z53" s="12">
        <v>0.76160909999999904</v>
      </c>
      <c r="AA53" s="12">
        <v>0.74679580000000001</v>
      </c>
    </row>
    <row r="54" spans="1:27" s="10" customFormat="1">
      <c r="A54" s="11" t="s">
        <v>28</v>
      </c>
      <c r="B54" s="11" t="s">
        <v>12</v>
      </c>
      <c r="C54" s="12">
        <v>17.080249999999999</v>
      </c>
      <c r="D54" s="12">
        <v>23.616437999999999</v>
      </c>
      <c r="E54" s="12">
        <v>240.14702</v>
      </c>
      <c r="F54" s="12">
        <v>159.42331999999999</v>
      </c>
      <c r="G54" s="12">
        <v>219.80753999999999</v>
      </c>
      <c r="H54" s="12">
        <v>480.38037000000003</v>
      </c>
      <c r="I54" s="12">
        <v>228.54057</v>
      </c>
      <c r="J54" s="12">
        <v>903.68439999999998</v>
      </c>
      <c r="K54" s="12">
        <v>939.64306999999997</v>
      </c>
      <c r="L54" s="12">
        <v>1032.4846</v>
      </c>
      <c r="M54" s="12">
        <v>630.64355</v>
      </c>
      <c r="N54" s="12">
        <v>865.06280000000004</v>
      </c>
      <c r="O54" s="12">
        <v>813.09429999999998</v>
      </c>
      <c r="P54" s="12">
        <v>969.24300000000005</v>
      </c>
      <c r="Q54" s="12">
        <v>999.90716999999995</v>
      </c>
      <c r="R54" s="12">
        <v>1151.5700999999999</v>
      </c>
      <c r="S54" s="12">
        <v>0</v>
      </c>
      <c r="T54" s="12">
        <v>0</v>
      </c>
      <c r="U54" s="12">
        <v>0</v>
      </c>
      <c r="V54" s="12">
        <v>0</v>
      </c>
      <c r="W54" s="12">
        <v>0</v>
      </c>
      <c r="X54" s="12">
        <v>0</v>
      </c>
      <c r="Y54" s="12">
        <v>0</v>
      </c>
      <c r="Z54" s="12">
        <v>0</v>
      </c>
      <c r="AA54" s="12">
        <v>0</v>
      </c>
    </row>
    <row r="55" spans="1:27" s="10" customFormat="1">
      <c r="A55" s="11" t="s">
        <v>28</v>
      </c>
      <c r="B55" s="11" t="s">
        <v>5</v>
      </c>
      <c r="C55" s="12">
        <v>21.179670811769981</v>
      </c>
      <c r="D55" s="12">
        <v>16.85583603937998</v>
      </c>
      <c r="E55" s="12">
        <v>136.43337916729988</v>
      </c>
      <c r="F55" s="12">
        <v>114.8970791221999</v>
      </c>
      <c r="G55" s="12">
        <v>149.92924216069991</v>
      </c>
      <c r="H55" s="12">
        <v>366.49638237099992</v>
      </c>
      <c r="I55" s="12">
        <v>126.1431505571</v>
      </c>
      <c r="J55" s="12">
        <v>305.1753451395</v>
      </c>
      <c r="K55" s="12">
        <v>467.55013420809996</v>
      </c>
      <c r="L55" s="12">
        <v>659.91652544719989</v>
      </c>
      <c r="M55" s="12">
        <v>402.75752476279985</v>
      </c>
      <c r="N55" s="12">
        <v>1112.5274872473988</v>
      </c>
      <c r="O55" s="12">
        <v>838.41262113129994</v>
      </c>
      <c r="P55" s="12">
        <v>1056.2123344010001</v>
      </c>
      <c r="Q55" s="12">
        <v>1596.6311048120001</v>
      </c>
      <c r="R55" s="12">
        <v>1525.7654929359999</v>
      </c>
      <c r="S55" s="12">
        <v>3099.1790958329998</v>
      </c>
      <c r="T55" s="12">
        <v>3401.5027663199999</v>
      </c>
      <c r="U55" s="12">
        <v>3293.5634760159992</v>
      </c>
      <c r="V55" s="12">
        <v>3560.632763782</v>
      </c>
      <c r="W55" s="12">
        <v>6258.3670069999998</v>
      </c>
      <c r="X55" s="12">
        <v>5320.7180479999997</v>
      </c>
      <c r="Y55" s="12">
        <v>6154.5161909999997</v>
      </c>
      <c r="Z55" s="12">
        <v>8363.1300537496991</v>
      </c>
      <c r="AA55" s="12">
        <v>6670.9568659999995</v>
      </c>
    </row>
    <row r="56" spans="1:27" s="10" customFormat="1">
      <c r="A56" s="11" t="s">
        <v>28</v>
      </c>
      <c r="B56" s="11" t="s">
        <v>3</v>
      </c>
      <c r="C56" s="12">
        <v>2749.2147489999988</v>
      </c>
      <c r="D56" s="12">
        <v>3332.1534819999993</v>
      </c>
      <c r="E56" s="12">
        <v>3444.1311299999988</v>
      </c>
      <c r="F56" s="12">
        <v>3264.9892700000005</v>
      </c>
      <c r="G56" s="12">
        <v>2731.4224759999988</v>
      </c>
      <c r="H56" s="12">
        <v>4096.7159750000001</v>
      </c>
      <c r="I56" s="12">
        <v>3417.4473750000002</v>
      </c>
      <c r="J56" s="12">
        <v>2955.8073549999999</v>
      </c>
      <c r="K56" s="12">
        <v>2957.0847199999985</v>
      </c>
      <c r="L56" s="12">
        <v>2691.5911239999996</v>
      </c>
      <c r="M56" s="12">
        <v>3283.8096340000002</v>
      </c>
      <c r="N56" s="12">
        <v>3400.6271659999998</v>
      </c>
      <c r="O56" s="12">
        <v>3242.1987639999998</v>
      </c>
      <c r="P56" s="12">
        <v>2712.5624539999994</v>
      </c>
      <c r="Q56" s="12">
        <v>4082.7022650000004</v>
      </c>
      <c r="R56" s="12">
        <v>3417.0047309999991</v>
      </c>
      <c r="S56" s="12">
        <v>2958.1811799999978</v>
      </c>
      <c r="T56" s="12">
        <v>2958.0841159999991</v>
      </c>
      <c r="U56" s="12">
        <v>2694.6088550000004</v>
      </c>
      <c r="V56" s="12">
        <v>3287.3059410000001</v>
      </c>
      <c r="W56" s="12">
        <v>3412.8855139999996</v>
      </c>
      <c r="X56" s="12">
        <v>3246.5830299999984</v>
      </c>
      <c r="Y56" s="12">
        <v>2716.5327049999983</v>
      </c>
      <c r="Z56" s="12">
        <v>4085.5976699999978</v>
      </c>
      <c r="AA56" s="12">
        <v>4091.8029900000001</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11526.635367940449</v>
      </c>
      <c r="D58" s="12">
        <v>12947.063427585699</v>
      </c>
      <c r="E58" s="12">
        <v>15705.497580609299</v>
      </c>
      <c r="F58" s="12">
        <v>18055.837848671199</v>
      </c>
      <c r="G58" s="12">
        <v>20359.912474075987</v>
      </c>
      <c r="H58" s="12">
        <v>20557.67732051589</v>
      </c>
      <c r="I58" s="12">
        <v>22285.453084612498</v>
      </c>
      <c r="J58" s="12">
        <v>22384.919314366896</v>
      </c>
      <c r="K58" s="12">
        <v>26740.482110599398</v>
      </c>
      <c r="L58" s="12">
        <v>23985.9694618098</v>
      </c>
      <c r="M58" s="12">
        <v>29221.6342130025</v>
      </c>
      <c r="N58" s="12">
        <v>28255.796341712601</v>
      </c>
      <c r="O58" s="12">
        <v>29259.753477029186</v>
      </c>
      <c r="P58" s="12">
        <v>30273.268126111201</v>
      </c>
      <c r="Q58" s="12">
        <v>29346.779581832499</v>
      </c>
      <c r="R58" s="12">
        <v>31175.653405950688</v>
      </c>
      <c r="S58" s="12">
        <v>29566.686428384892</v>
      </c>
      <c r="T58" s="12">
        <v>31985.9586732795</v>
      </c>
      <c r="U58" s="12">
        <v>28695.029311239297</v>
      </c>
      <c r="V58" s="12">
        <v>30916.724073131991</v>
      </c>
      <c r="W58" s="12">
        <v>29748.311353011995</v>
      </c>
      <c r="X58" s="12">
        <v>30530.498593372005</v>
      </c>
      <c r="Y58" s="12">
        <v>28766.602006564997</v>
      </c>
      <c r="Z58" s="12">
        <v>29006.982575999984</v>
      </c>
      <c r="AA58" s="12">
        <v>32240.789689000001</v>
      </c>
    </row>
    <row r="59" spans="1:27" s="10" customFormat="1">
      <c r="A59" s="11" t="s">
        <v>28</v>
      </c>
      <c r="B59" s="11" t="s">
        <v>9</v>
      </c>
      <c r="C59" s="12">
        <v>2100.5970505657006</v>
      </c>
      <c r="D59" s="12">
        <v>1937.6738385873989</v>
      </c>
      <c r="E59" s="12">
        <v>1954.1301920745977</v>
      </c>
      <c r="F59" s="12">
        <v>1903.1696330807988</v>
      </c>
      <c r="G59" s="12">
        <v>1852.7815863151998</v>
      </c>
      <c r="H59" s="12">
        <v>1829.0676669327977</v>
      </c>
      <c r="I59" s="12">
        <v>1828.1002572538989</v>
      </c>
      <c r="J59" s="12">
        <v>1865.8299205417989</v>
      </c>
      <c r="K59" s="12">
        <v>2042.6842861555001</v>
      </c>
      <c r="L59" s="12">
        <v>4484.6763898222998</v>
      </c>
      <c r="M59" s="12">
        <v>4261.8502576829997</v>
      </c>
      <c r="N59" s="12">
        <v>5071.9753229574999</v>
      </c>
      <c r="O59" s="12">
        <v>5319.4796004416976</v>
      </c>
      <c r="P59" s="12">
        <v>5492.1452204569996</v>
      </c>
      <c r="Q59" s="12">
        <v>5734.0331854239994</v>
      </c>
      <c r="R59" s="12">
        <v>6480.4275588989985</v>
      </c>
      <c r="S59" s="12">
        <v>9407.0967355169978</v>
      </c>
      <c r="T59" s="12">
        <v>8959.6915472130004</v>
      </c>
      <c r="U59" s="12">
        <v>11993.95756105</v>
      </c>
      <c r="V59" s="12">
        <v>12271.454084999987</v>
      </c>
      <c r="W59" s="12">
        <v>13196.904271999998</v>
      </c>
      <c r="X59" s="12">
        <v>14306.141608999998</v>
      </c>
      <c r="Y59" s="12">
        <v>15484.03391</v>
      </c>
      <c r="Z59" s="12">
        <v>13927.99667</v>
      </c>
      <c r="AA59" s="12">
        <v>14440.52591</v>
      </c>
    </row>
    <row r="60" spans="1:27" s="10" customFormat="1">
      <c r="A60" s="11" t="s">
        <v>28</v>
      </c>
      <c r="B60" s="11" t="s">
        <v>102</v>
      </c>
      <c r="C60" s="12">
        <v>160.15748654299992</v>
      </c>
      <c r="D60" s="12">
        <v>162.33828284099889</v>
      </c>
      <c r="E60" s="12">
        <v>191.38800895299991</v>
      </c>
      <c r="F60" s="12">
        <v>522.77845542599994</v>
      </c>
      <c r="G60" s="12">
        <v>517.61425035000002</v>
      </c>
      <c r="H60" s="12">
        <v>475.17332984000001</v>
      </c>
      <c r="I60" s="12">
        <v>896.47472600000003</v>
      </c>
      <c r="J60" s="12">
        <v>1414.1300630000001</v>
      </c>
      <c r="K60" s="12">
        <v>2239.9674765</v>
      </c>
      <c r="L60" s="12">
        <v>3301.003487</v>
      </c>
      <c r="M60" s="12">
        <v>3103.6819899999991</v>
      </c>
      <c r="N60" s="12">
        <v>2966.6190399999996</v>
      </c>
      <c r="O60" s="12">
        <v>3299.424728</v>
      </c>
      <c r="P60" s="12">
        <v>3401.3796159999997</v>
      </c>
      <c r="Q60" s="12">
        <v>3733.9710660000001</v>
      </c>
      <c r="R60" s="12">
        <v>3768.884204</v>
      </c>
      <c r="S60" s="12">
        <v>4507.3770709999999</v>
      </c>
      <c r="T60" s="12">
        <v>4294.4547819999998</v>
      </c>
      <c r="U60" s="12">
        <v>5002.2619750000003</v>
      </c>
      <c r="V60" s="12">
        <v>4675.7405920000001</v>
      </c>
      <c r="W60" s="12">
        <v>4298.9987019999999</v>
      </c>
      <c r="X60" s="12">
        <v>4581.252708</v>
      </c>
      <c r="Y60" s="12">
        <v>4710.8493370000006</v>
      </c>
      <c r="Z60" s="12">
        <v>4182.28589543</v>
      </c>
      <c r="AA60" s="12">
        <v>4565.4550680800003</v>
      </c>
    </row>
    <row r="61" spans="1:27" s="10" customFormat="1">
      <c r="A61" s="11" t="s">
        <v>28</v>
      </c>
      <c r="B61" s="11" t="s">
        <v>15</v>
      </c>
      <c r="C61" s="12">
        <v>0</v>
      </c>
      <c r="D61" s="12">
        <v>0</v>
      </c>
      <c r="E61" s="12">
        <v>1.6318673700000001E-2</v>
      </c>
      <c r="F61" s="12">
        <v>6.5930033999999901E-2</v>
      </c>
      <c r="G61" s="12">
        <v>7.0749525000000008E-2</v>
      </c>
      <c r="H61" s="12">
        <v>6.9703839000000004E-2</v>
      </c>
      <c r="I61" s="12">
        <v>7.4798287000000005E-2</v>
      </c>
      <c r="J61" s="12">
        <v>7.749788299999999E-2</v>
      </c>
      <c r="K61" s="12">
        <v>7.5656666999999997E-2</v>
      </c>
      <c r="L61" s="12">
        <v>7.190394E-2</v>
      </c>
      <c r="M61" s="12">
        <v>7.6768684000000004E-2</v>
      </c>
      <c r="N61" s="12">
        <v>7.6217044000000012E-2</v>
      </c>
      <c r="O61" s="12">
        <v>0.11357219099999999</v>
      </c>
      <c r="P61" s="12">
        <v>0.11380473900000002</v>
      </c>
      <c r="Q61" s="12">
        <v>0.28756209999999988</v>
      </c>
      <c r="R61" s="12">
        <v>0.29689536</v>
      </c>
      <c r="S61" s="12">
        <v>0.30686619999999998</v>
      </c>
      <c r="T61" s="12">
        <v>0.302863997</v>
      </c>
      <c r="U61" s="12">
        <v>340.27687416499998</v>
      </c>
      <c r="V61" s="12">
        <v>332.24643772000002</v>
      </c>
      <c r="W61" s="12">
        <v>598.26655488599999</v>
      </c>
      <c r="X61" s="12">
        <v>1232.14636559</v>
      </c>
      <c r="Y61" s="12">
        <v>1316.4371103849999</v>
      </c>
      <c r="Z61" s="12">
        <v>1266.4744586200002</v>
      </c>
      <c r="AA61" s="12">
        <v>1287.69138309</v>
      </c>
    </row>
    <row r="62" spans="1:27" s="10" customFormat="1">
      <c r="A62" s="11" t="s">
        <v>28</v>
      </c>
      <c r="B62" s="11" t="s">
        <v>17</v>
      </c>
      <c r="C62" s="12">
        <v>12.081489609999998</v>
      </c>
      <c r="D62" s="12">
        <v>20.760656149999999</v>
      </c>
      <c r="E62" s="12">
        <v>38.610069909999986</v>
      </c>
      <c r="F62" s="12">
        <v>61.488133919999896</v>
      </c>
      <c r="G62" s="12">
        <v>98.35184799999999</v>
      </c>
      <c r="H62" s="12">
        <v>125.10836386</v>
      </c>
      <c r="I62" s="12">
        <v>169.47225725999999</v>
      </c>
      <c r="J62" s="12">
        <v>193.78727089999998</v>
      </c>
      <c r="K62" s="12">
        <v>242.98245709999989</v>
      </c>
      <c r="L62" s="12">
        <v>290.03815779999996</v>
      </c>
      <c r="M62" s="12">
        <v>359.06721349999998</v>
      </c>
      <c r="N62" s="12">
        <v>419.29024010000001</v>
      </c>
      <c r="O62" s="12">
        <v>492.90666819999967</v>
      </c>
      <c r="P62" s="12">
        <v>589.3024532999998</v>
      </c>
      <c r="Q62" s="12">
        <v>647.68744040000001</v>
      </c>
      <c r="R62" s="12">
        <v>737.95211449999999</v>
      </c>
      <c r="S62" s="12">
        <v>859.21178050000003</v>
      </c>
      <c r="T62" s="12">
        <v>910.81989039999996</v>
      </c>
      <c r="U62" s="12">
        <v>1043.3722819999998</v>
      </c>
      <c r="V62" s="12">
        <v>1086.8330169999999</v>
      </c>
      <c r="W62" s="12">
        <v>1112.8231544999996</v>
      </c>
      <c r="X62" s="12">
        <v>1205.2975749999998</v>
      </c>
      <c r="Y62" s="12">
        <v>1341.3922035999999</v>
      </c>
      <c r="Z62" s="12">
        <v>1296.4769143999999</v>
      </c>
      <c r="AA62" s="12">
        <v>1385.5329116</v>
      </c>
    </row>
    <row r="63" spans="1:27" s="10" customFormat="1">
      <c r="A63" s="35" t="s">
        <v>98</v>
      </c>
      <c r="B63" s="35"/>
      <c r="C63" s="29">
        <v>43452.069888317928</v>
      </c>
      <c r="D63" s="29">
        <v>43116.964409265973</v>
      </c>
      <c r="E63" s="29">
        <v>39268.06859871019</v>
      </c>
      <c r="F63" s="29">
        <v>40090.246981152595</v>
      </c>
      <c r="G63" s="29">
        <v>38949.692554269175</v>
      </c>
      <c r="H63" s="29">
        <v>38105.052452231685</v>
      </c>
      <c r="I63" s="29">
        <v>35518.2462188465</v>
      </c>
      <c r="J63" s="29">
        <v>34837.114802852186</v>
      </c>
      <c r="K63" s="29">
        <v>33147.832265571997</v>
      </c>
      <c r="L63" s="29">
        <v>32855.038617119295</v>
      </c>
      <c r="M63" s="29">
        <v>37801.026459029301</v>
      </c>
      <c r="N63" s="29">
        <v>38706.331686462501</v>
      </c>
      <c r="O63" s="29">
        <v>39473.263978887189</v>
      </c>
      <c r="P63" s="29">
        <v>40503.580432890201</v>
      </c>
      <c r="Q63" s="29">
        <v>41760.213559852498</v>
      </c>
      <c r="R63" s="29">
        <v>43750.537877104682</v>
      </c>
      <c r="S63" s="29">
        <v>45031.254782803386</v>
      </c>
      <c r="T63" s="29">
        <v>47305.342836684998</v>
      </c>
      <c r="U63" s="29">
        <v>46677.269369929301</v>
      </c>
      <c r="V63" s="29">
        <v>50036.227955739974</v>
      </c>
      <c r="W63" s="29">
        <v>52616.748548933996</v>
      </c>
      <c r="X63" s="29">
        <v>53404.709624342002</v>
      </c>
      <c r="Y63" s="29">
        <v>53122.422233598496</v>
      </c>
      <c r="Z63" s="29">
        <v>55384.489165803679</v>
      </c>
      <c r="AA63" s="29">
        <v>57444.822250800004</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1046.18111</v>
      </c>
      <c r="D68" s="12">
        <v>852.13804546850008</v>
      </c>
      <c r="E68" s="12">
        <v>1111.1652617940001</v>
      </c>
      <c r="F68" s="12">
        <v>683.38212186600003</v>
      </c>
      <c r="G68" s="12">
        <v>924.14045026159999</v>
      </c>
      <c r="H68" s="12">
        <v>1165.2246327994001</v>
      </c>
      <c r="I68" s="12">
        <v>947.944540878</v>
      </c>
      <c r="J68" s="12">
        <v>1257.8785959237</v>
      </c>
      <c r="K68" s="12">
        <v>1209.3823675593999</v>
      </c>
      <c r="L68" s="12">
        <v>1218.3895918130002</v>
      </c>
      <c r="M68" s="12">
        <v>1264.4899950419999</v>
      </c>
      <c r="N68" s="12">
        <v>1534.4005109959999</v>
      </c>
      <c r="O68" s="12">
        <v>1089.999515663</v>
      </c>
      <c r="P68" s="12">
        <v>1271.5769442200001</v>
      </c>
      <c r="Q68" s="12">
        <v>8.8852949999999997E-3</v>
      </c>
      <c r="R68" s="12">
        <v>8.9109334999999904E-3</v>
      </c>
      <c r="S68" s="12">
        <v>8.9729475E-3</v>
      </c>
      <c r="T68" s="12">
        <v>8.8987559999999903E-3</v>
      </c>
      <c r="U68" s="12">
        <v>8.7338650000000004E-3</v>
      </c>
      <c r="V68" s="12">
        <v>8.8705650000000004E-3</v>
      </c>
      <c r="W68" s="12">
        <v>1.085473E-2</v>
      </c>
      <c r="X68" s="12">
        <v>1.0485275E-2</v>
      </c>
      <c r="Y68" s="12">
        <v>1.0573473999999999E-2</v>
      </c>
      <c r="Z68" s="12">
        <v>1.0782982999999999E-2</v>
      </c>
      <c r="AA68" s="12">
        <v>1.0676596E-2</v>
      </c>
    </row>
    <row r="69" spans="1:27" s="10" customFormat="1">
      <c r="A69" s="11" t="s">
        <v>29</v>
      </c>
      <c r="B69" s="11" t="s">
        <v>12</v>
      </c>
      <c r="C69" s="12">
        <v>92.767399999999995</v>
      </c>
      <c r="D69" s="12">
        <v>109.60155</v>
      </c>
      <c r="E69" s="12">
        <v>239.68321</v>
      </c>
      <c r="F69" s="12">
        <v>133.96796000000001</v>
      </c>
      <c r="G69" s="12">
        <v>115.404884</v>
      </c>
      <c r="H69" s="12">
        <v>161.79073</v>
      </c>
      <c r="I69" s="12">
        <v>61.810702999999997</v>
      </c>
      <c r="J69" s="12">
        <v>217.69253999999901</v>
      </c>
      <c r="K69" s="12">
        <v>309.63736</v>
      </c>
      <c r="L69" s="12">
        <v>226.27757</v>
      </c>
      <c r="M69" s="12">
        <v>248.82155</v>
      </c>
      <c r="N69" s="12">
        <v>677.23580000000004</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166.32040734519992</v>
      </c>
      <c r="D70" s="12">
        <v>186.31573512922003</v>
      </c>
      <c r="E70" s="12">
        <v>294.74089014760017</v>
      </c>
      <c r="F70" s="12">
        <v>165.69697988169997</v>
      </c>
      <c r="G70" s="12">
        <v>272.86976899889891</v>
      </c>
      <c r="H70" s="12">
        <v>337.34573595567002</v>
      </c>
      <c r="I70" s="12">
        <v>246.43702044667</v>
      </c>
      <c r="J70" s="12">
        <v>413.40269180537001</v>
      </c>
      <c r="K70" s="12">
        <v>421.15862722737995</v>
      </c>
      <c r="L70" s="12">
        <v>406.42911136679976</v>
      </c>
      <c r="M70" s="12">
        <v>466.59745505420005</v>
      </c>
      <c r="N70" s="12">
        <v>661.94307145932987</v>
      </c>
      <c r="O70" s="12">
        <v>510.3648796155</v>
      </c>
      <c r="P70" s="12">
        <v>539.12891975452987</v>
      </c>
      <c r="Q70" s="12">
        <v>790.42361319699899</v>
      </c>
      <c r="R70" s="12">
        <v>790.63145969669017</v>
      </c>
      <c r="S70" s="12">
        <v>937.06167083839989</v>
      </c>
      <c r="T70" s="12">
        <v>997.09250901900009</v>
      </c>
      <c r="U70" s="12">
        <v>727.77330965779902</v>
      </c>
      <c r="V70" s="12">
        <v>833.03507981499899</v>
      </c>
      <c r="W70" s="12">
        <v>1364.226981702999</v>
      </c>
      <c r="X70" s="12">
        <v>647.23610809199999</v>
      </c>
      <c r="Y70" s="12">
        <v>633.21405349754991</v>
      </c>
      <c r="Z70" s="12">
        <v>587.72888882911002</v>
      </c>
      <c r="AA70" s="12">
        <v>464.11215579801001</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6979.6852645197987</v>
      </c>
      <c r="D73" s="12">
        <v>7617.7672452456964</v>
      </c>
      <c r="E73" s="12">
        <v>7938.8769472756985</v>
      </c>
      <c r="F73" s="12">
        <v>9663.2328940075968</v>
      </c>
      <c r="G73" s="12">
        <v>9805.1208347416996</v>
      </c>
      <c r="H73" s="12">
        <v>11488.193250440996</v>
      </c>
      <c r="I73" s="12">
        <v>11643.016131979497</v>
      </c>
      <c r="J73" s="12">
        <v>11032.808552088998</v>
      </c>
      <c r="K73" s="12">
        <v>11937.402979613998</v>
      </c>
      <c r="L73" s="12">
        <v>11119.6089690728</v>
      </c>
      <c r="M73" s="12">
        <v>11378.043262950996</v>
      </c>
      <c r="N73" s="12">
        <v>10325.877222668996</v>
      </c>
      <c r="O73" s="12">
        <v>11574.836553314</v>
      </c>
      <c r="P73" s="12">
        <v>11320.498299447001</v>
      </c>
      <c r="Q73" s="12">
        <v>12660.064238812</v>
      </c>
      <c r="R73" s="12">
        <v>13712.816375177001</v>
      </c>
      <c r="S73" s="12">
        <v>12207.003380729995</v>
      </c>
      <c r="T73" s="12">
        <v>13143.155083536003</v>
      </c>
      <c r="U73" s="12">
        <v>12252.282214035002</v>
      </c>
      <c r="V73" s="12">
        <v>15272.906264614998</v>
      </c>
      <c r="W73" s="12">
        <v>14612.424082244999</v>
      </c>
      <c r="X73" s="12">
        <v>16609.590794786</v>
      </c>
      <c r="Y73" s="12">
        <v>16303.942060729991</v>
      </c>
      <c r="Z73" s="12">
        <v>18418.680165143003</v>
      </c>
      <c r="AA73" s="12">
        <v>20375.632420708003</v>
      </c>
    </row>
    <row r="74" spans="1:27" s="10" customFormat="1">
      <c r="A74" s="11" t="s">
        <v>29</v>
      </c>
      <c r="B74" s="11" t="s">
        <v>9</v>
      </c>
      <c r="C74" s="12">
        <v>1249.6361184945001</v>
      </c>
      <c r="D74" s="12">
        <v>1136.5216992716989</v>
      </c>
      <c r="E74" s="12">
        <v>1158.1975095276996</v>
      </c>
      <c r="F74" s="12">
        <v>1083.0996632558997</v>
      </c>
      <c r="G74" s="12">
        <v>1100.4592824263998</v>
      </c>
      <c r="H74" s="12">
        <v>1068.1322978335995</v>
      </c>
      <c r="I74" s="12">
        <v>1033.6808472967</v>
      </c>
      <c r="J74" s="12">
        <v>1013.5210904185</v>
      </c>
      <c r="K74" s="12">
        <v>1030.8507001788998</v>
      </c>
      <c r="L74" s="12">
        <v>2330.3664247149995</v>
      </c>
      <c r="M74" s="12">
        <v>2190.543885402999</v>
      </c>
      <c r="N74" s="12">
        <v>3235.3621862469963</v>
      </c>
      <c r="O74" s="12">
        <v>3355.4438846049898</v>
      </c>
      <c r="P74" s="12">
        <v>3740.1651383269973</v>
      </c>
      <c r="Q74" s="12">
        <v>4665.6986430590005</v>
      </c>
      <c r="R74" s="12">
        <v>4544.8279360056003</v>
      </c>
      <c r="S74" s="12">
        <v>5236.7169502259994</v>
      </c>
      <c r="T74" s="12">
        <v>7079.5819891559986</v>
      </c>
      <c r="U74" s="12">
        <v>9992.2895367344972</v>
      </c>
      <c r="V74" s="12">
        <v>9016.0780776769989</v>
      </c>
      <c r="W74" s="12">
        <v>11788.211857314</v>
      </c>
      <c r="X74" s="12">
        <v>11387.791355007001</v>
      </c>
      <c r="Y74" s="12">
        <v>12738.242793418998</v>
      </c>
      <c r="Z74" s="12">
        <v>11514.65291615499</v>
      </c>
      <c r="AA74" s="12">
        <v>11214.278201763</v>
      </c>
    </row>
    <row r="75" spans="1:27" s="10" customFormat="1">
      <c r="A75" s="11" t="s">
        <v>29</v>
      </c>
      <c r="B75" s="11" t="s">
        <v>102</v>
      </c>
      <c r="C75" s="12">
        <v>187.37573340700001</v>
      </c>
      <c r="D75" s="12">
        <v>189.9867204027999</v>
      </c>
      <c r="E75" s="12">
        <v>187.955998701</v>
      </c>
      <c r="F75" s="12">
        <v>179.872611775</v>
      </c>
      <c r="G75" s="12">
        <v>182.25156303699998</v>
      </c>
      <c r="H75" s="12">
        <v>176.47974216699998</v>
      </c>
      <c r="I75" s="12">
        <v>175.01346305699997</v>
      </c>
      <c r="J75" s="12">
        <v>170.25742372399998</v>
      </c>
      <c r="K75" s="12">
        <v>166.04223338999998</v>
      </c>
      <c r="L75" s="12">
        <v>1193.11345996</v>
      </c>
      <c r="M75" s="12">
        <v>1136.633979665</v>
      </c>
      <c r="N75" s="12">
        <v>1106.5654675400001</v>
      </c>
      <c r="O75" s="12">
        <v>1922.4578471299999</v>
      </c>
      <c r="P75" s="12">
        <v>2015.7468114000001</v>
      </c>
      <c r="Q75" s="12">
        <v>2460.7423793500002</v>
      </c>
      <c r="R75" s="12">
        <v>2392.2939302</v>
      </c>
      <c r="S75" s="12">
        <v>2560.77356031</v>
      </c>
      <c r="T75" s="12">
        <v>3168.0788263899999</v>
      </c>
      <c r="U75" s="12">
        <v>4980.7635352100006</v>
      </c>
      <c r="V75" s="12">
        <v>4255.6667340499998</v>
      </c>
      <c r="W75" s="12">
        <v>5032.3272275999998</v>
      </c>
      <c r="X75" s="12">
        <v>5189.1485275800005</v>
      </c>
      <c r="Y75" s="12">
        <v>5871.2412111000003</v>
      </c>
      <c r="Z75" s="12">
        <v>5026.8042536599996</v>
      </c>
      <c r="AA75" s="12">
        <v>4681.8787578399997</v>
      </c>
    </row>
    <row r="76" spans="1:27" s="10" customFormat="1">
      <c r="A76" s="11" t="s">
        <v>29</v>
      </c>
      <c r="B76" s="11" t="s">
        <v>15</v>
      </c>
      <c r="C76" s="12">
        <v>0</v>
      </c>
      <c r="D76" s="12">
        <v>0</v>
      </c>
      <c r="E76" s="12">
        <v>1.4190865300000001E-2</v>
      </c>
      <c r="F76" s="12">
        <v>1.7163936399999989E-2</v>
      </c>
      <c r="G76" s="12">
        <v>2.0346412000000001E-2</v>
      </c>
      <c r="H76" s="12">
        <v>2.0402440999999889E-2</v>
      </c>
      <c r="I76" s="12">
        <v>2.1553161599999999E-2</v>
      </c>
      <c r="J76" s="12">
        <v>2.4187346999999991E-2</v>
      </c>
      <c r="K76" s="12">
        <v>2.5033033500000003E-2</v>
      </c>
      <c r="L76" s="12">
        <v>2.5969830999999999E-2</v>
      </c>
      <c r="M76" s="12">
        <v>2.6720496999999899E-2</v>
      </c>
      <c r="N76" s="12">
        <v>2.7206718999999997E-2</v>
      </c>
      <c r="O76" s="12">
        <v>3.3062414999999998E-2</v>
      </c>
      <c r="P76" s="12">
        <v>3.4728946999999996E-2</v>
      </c>
      <c r="Q76" s="12">
        <v>3.8168464999999999E-2</v>
      </c>
      <c r="R76" s="12">
        <v>3.8959022999999995E-2</v>
      </c>
      <c r="S76" s="12">
        <v>4.1343758000000001E-2</v>
      </c>
      <c r="T76" s="12">
        <v>4.4416458999999901E-2</v>
      </c>
      <c r="U76" s="12">
        <v>5.0776754E-2</v>
      </c>
      <c r="V76" s="12">
        <v>5.0328870999999997E-2</v>
      </c>
      <c r="W76" s="12">
        <v>5.2156233999999996E-2</v>
      </c>
      <c r="X76" s="12">
        <v>6.0058475E-2</v>
      </c>
      <c r="Y76" s="12">
        <v>6.2645684999999895E-2</v>
      </c>
      <c r="Z76" s="12">
        <v>6.0443937999999996E-2</v>
      </c>
      <c r="AA76" s="12">
        <v>6.2168282999999901E-2</v>
      </c>
    </row>
    <row r="77" spans="1:27" s="10" customFormat="1">
      <c r="A77" s="11" t="s">
        <v>29</v>
      </c>
      <c r="B77" s="11" t="s">
        <v>17</v>
      </c>
      <c r="C77" s="12">
        <v>52.698917000000002</v>
      </c>
      <c r="D77" s="12">
        <v>73.578369999999893</v>
      </c>
      <c r="E77" s="12">
        <v>89.609954999999999</v>
      </c>
      <c r="F77" s="12">
        <v>107.87486</v>
      </c>
      <c r="G77" s="12">
        <v>131.80855</v>
      </c>
      <c r="H77" s="12">
        <v>151.81403</v>
      </c>
      <c r="I77" s="12">
        <v>178.40461999999999</v>
      </c>
      <c r="J77" s="12">
        <v>199.65599</v>
      </c>
      <c r="K77" s="12">
        <v>229.13425000000001</v>
      </c>
      <c r="L77" s="12">
        <v>262.06709999999998</v>
      </c>
      <c r="M77" s="12">
        <v>300.36324999999999</v>
      </c>
      <c r="N77" s="12">
        <v>325.46251999999998</v>
      </c>
      <c r="O77" s="12">
        <v>370.178529999999</v>
      </c>
      <c r="P77" s="12">
        <v>418.76684999999998</v>
      </c>
      <c r="Q77" s="12">
        <v>447.57254</v>
      </c>
      <c r="R77" s="12">
        <v>485.61327999999997</v>
      </c>
      <c r="S77" s="12">
        <v>522.57659999999998</v>
      </c>
      <c r="T77" s="12">
        <v>537.38459999999998</v>
      </c>
      <c r="U77" s="12">
        <v>597.11450000000002</v>
      </c>
      <c r="V77" s="12">
        <v>614.88900000000001</v>
      </c>
      <c r="W77" s="12">
        <v>630.47789999999998</v>
      </c>
      <c r="X77" s="12">
        <v>657.43024000000003</v>
      </c>
      <c r="Y77" s="12">
        <v>728.17145000000005</v>
      </c>
      <c r="Z77" s="12">
        <v>726.67589999999996</v>
      </c>
      <c r="AA77" s="12">
        <v>754.18790000000001</v>
      </c>
    </row>
    <row r="78" spans="1:27" s="10" customFormat="1">
      <c r="A78" s="35" t="s">
        <v>98</v>
      </c>
      <c r="B78" s="35"/>
      <c r="C78" s="29">
        <v>9534.5903003594995</v>
      </c>
      <c r="D78" s="29">
        <v>9902.344275115116</v>
      </c>
      <c r="E78" s="29">
        <v>10742.663818744999</v>
      </c>
      <c r="F78" s="29">
        <v>11729.379619011197</v>
      </c>
      <c r="G78" s="29">
        <v>12217.995220428598</v>
      </c>
      <c r="H78" s="29">
        <v>14220.686647029666</v>
      </c>
      <c r="I78" s="29">
        <v>13932.889243600868</v>
      </c>
      <c r="J78" s="29">
        <v>13935.303470236568</v>
      </c>
      <c r="K78" s="29">
        <v>14908.432034579679</v>
      </c>
      <c r="L78" s="29">
        <v>15301.071666967599</v>
      </c>
      <c r="M78" s="29">
        <v>15548.496148450195</v>
      </c>
      <c r="N78" s="29">
        <v>16434.818791371323</v>
      </c>
      <c r="O78" s="29">
        <v>16530.64483319749</v>
      </c>
      <c r="P78" s="29">
        <v>16871.369301748528</v>
      </c>
      <c r="Q78" s="29">
        <v>18116.195380362999</v>
      </c>
      <c r="R78" s="29">
        <v>19048.284681812791</v>
      </c>
      <c r="S78" s="29">
        <v>18380.790974741896</v>
      </c>
      <c r="T78" s="29">
        <v>21219.838480467002</v>
      </c>
      <c r="U78" s="29">
        <v>22972.353794292299</v>
      </c>
      <c r="V78" s="29">
        <v>25122.028292671996</v>
      </c>
      <c r="W78" s="29">
        <v>27764.873775991997</v>
      </c>
      <c r="X78" s="29">
        <v>28644.628743159999</v>
      </c>
      <c r="Y78" s="29">
        <v>29675.40948112054</v>
      </c>
      <c r="Z78" s="29">
        <v>30521.0727531101</v>
      </c>
      <c r="AA78" s="29">
        <v>32054.033454865013</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0</v>
      </c>
      <c r="D83" s="12">
        <v>2.3287344E-3</v>
      </c>
      <c r="E83" s="12">
        <v>2.4810059E-3</v>
      </c>
      <c r="F83" s="12">
        <v>2.6077039999999902E-3</v>
      </c>
      <c r="G83" s="12">
        <v>2.7353146999999898E-3</v>
      </c>
      <c r="H83" s="12">
        <v>2.8919608000000001E-3</v>
      </c>
      <c r="I83" s="12">
        <v>3.1464485999999998E-3</v>
      </c>
      <c r="J83" s="12">
        <v>3.3845260999999902E-3</v>
      </c>
      <c r="K83" s="12">
        <v>3.7776112999999998E-3</v>
      </c>
      <c r="L83" s="12">
        <v>4.1829003000000003E-3</v>
      </c>
      <c r="M83" s="12">
        <v>4.1947429999999999E-3</v>
      </c>
      <c r="N83" s="12">
        <v>4.5399102000000004E-3</v>
      </c>
      <c r="O83" s="12">
        <v>4.7272844000000001E-3</v>
      </c>
      <c r="P83" s="12">
        <v>4.7491946999999998E-3</v>
      </c>
      <c r="Q83" s="12">
        <v>5.2921786E-3</v>
      </c>
      <c r="R83" s="12">
        <v>5.3082993000000004E-3</v>
      </c>
      <c r="S83" s="12">
        <v>5.4010552999999998E-3</v>
      </c>
      <c r="T83" s="12">
        <v>5.1923000000000004E-3</v>
      </c>
      <c r="U83" s="12">
        <v>5.4344613999999999E-3</v>
      </c>
      <c r="V83" s="12">
        <v>5.4957223999999999E-3</v>
      </c>
      <c r="W83" s="12">
        <v>6.1502889999999998E-3</v>
      </c>
      <c r="X83" s="12">
        <v>6.6156369999999997E-3</v>
      </c>
      <c r="Y83" s="12">
        <v>6.6415490000000001E-3</v>
      </c>
      <c r="Z83" s="12">
        <v>6.7297173999999998E-3</v>
      </c>
      <c r="AA83" s="12">
        <v>6.7731487000000003E-3</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2.1963590999999989E-3</v>
      </c>
      <c r="D85" s="12">
        <v>2.2933321299999998E-3</v>
      </c>
      <c r="E85" s="12">
        <v>6.8592332999999886E-3</v>
      </c>
      <c r="F85" s="12">
        <v>0.31115018243999998</v>
      </c>
      <c r="G85" s="12">
        <v>0.26095693048000002</v>
      </c>
      <c r="H85" s="12">
        <v>0.19979204110000001</v>
      </c>
      <c r="I85" s="12">
        <v>1.5245426506999999</v>
      </c>
      <c r="J85" s="12">
        <v>2.7537017165400002</v>
      </c>
      <c r="K85" s="12">
        <v>6.1791964207999994</v>
      </c>
      <c r="L85" s="12">
        <v>14.060607644699999</v>
      </c>
      <c r="M85" s="12">
        <v>2.6665520700000003</v>
      </c>
      <c r="N85" s="12">
        <v>25.504999815999987</v>
      </c>
      <c r="O85" s="12">
        <v>12.505993929699999</v>
      </c>
      <c r="P85" s="12">
        <v>12.0489034652</v>
      </c>
      <c r="Q85" s="12">
        <v>24.757492970399991</v>
      </c>
      <c r="R85" s="12">
        <v>14.409658599599998</v>
      </c>
      <c r="S85" s="12">
        <v>51.832258148599905</v>
      </c>
      <c r="T85" s="12">
        <v>9.4331033609999988</v>
      </c>
      <c r="U85" s="12">
        <v>6.5359731686999893</v>
      </c>
      <c r="V85" s="12">
        <v>8.7165328586999902</v>
      </c>
      <c r="W85" s="12">
        <v>13.401848682299899</v>
      </c>
      <c r="X85" s="12">
        <v>4.4421443366000002</v>
      </c>
      <c r="Y85" s="12">
        <v>5.5290585830000003</v>
      </c>
      <c r="Z85" s="12">
        <v>3.8375300348999901</v>
      </c>
      <c r="AA85" s="12">
        <v>4.0096680400000002</v>
      </c>
    </row>
    <row r="86" spans="1:32" s="10" customFormat="1">
      <c r="A86" s="11" t="s">
        <v>30</v>
      </c>
      <c r="B86" s="11" t="s">
        <v>3</v>
      </c>
      <c r="C86" s="12">
        <v>9596.9289200000003</v>
      </c>
      <c r="D86" s="12">
        <v>9548.7621800000015</v>
      </c>
      <c r="E86" s="12">
        <v>9508.861529999991</v>
      </c>
      <c r="F86" s="12">
        <v>8940.5014600000013</v>
      </c>
      <c r="G86" s="12">
        <v>8067.7175999999999</v>
      </c>
      <c r="H86" s="12">
        <v>8066.0166399999998</v>
      </c>
      <c r="I86" s="12">
        <v>10854.935650000001</v>
      </c>
      <c r="J86" s="12">
        <v>10571.555719999998</v>
      </c>
      <c r="K86" s="12">
        <v>9848.2703099999999</v>
      </c>
      <c r="L86" s="12">
        <v>9367.9216699999906</v>
      </c>
      <c r="M86" s="12">
        <v>9467.7636299999995</v>
      </c>
      <c r="N86" s="12">
        <v>9531.2829600000005</v>
      </c>
      <c r="O86" s="12">
        <v>8762.4397799999897</v>
      </c>
      <c r="P86" s="12">
        <v>8378.6926100000001</v>
      </c>
      <c r="Q86" s="12">
        <v>9315.33554</v>
      </c>
      <c r="R86" s="12">
        <v>9081.6734000000015</v>
      </c>
      <c r="S86" s="12">
        <v>8895.6049999999905</v>
      </c>
      <c r="T86" s="12">
        <v>8509.9667499999996</v>
      </c>
      <c r="U86" s="12">
        <v>8734.9658199999994</v>
      </c>
      <c r="V86" s="12">
        <v>9633.7679700000008</v>
      </c>
      <c r="W86" s="12">
        <v>9910.4105499999987</v>
      </c>
      <c r="X86" s="12">
        <v>9267.4270499999984</v>
      </c>
      <c r="Y86" s="12">
        <v>8856.2616000000016</v>
      </c>
      <c r="Z86" s="12">
        <v>10051.022649999999</v>
      </c>
      <c r="AA86" s="12">
        <v>9673.0374800000009</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4349.9285271967492</v>
      </c>
      <c r="D88" s="12">
        <v>4187.2085079478584</v>
      </c>
      <c r="E88" s="12">
        <v>4519.5733312866005</v>
      </c>
      <c r="F88" s="12">
        <v>4580.3007689817705</v>
      </c>
      <c r="G88" s="12">
        <v>5318.1377834148007</v>
      </c>
      <c r="H88" s="12">
        <v>5826.4805362993984</v>
      </c>
      <c r="I88" s="12">
        <v>7562.4000059421987</v>
      </c>
      <c r="J88" s="12">
        <v>7710.0783274051992</v>
      </c>
      <c r="K88" s="12">
        <v>13619.915226415091</v>
      </c>
      <c r="L88" s="12">
        <v>14165.732477583899</v>
      </c>
      <c r="M88" s="12">
        <v>13409.7732518554</v>
      </c>
      <c r="N88" s="12">
        <v>13747.235843689799</v>
      </c>
      <c r="O88" s="12">
        <v>13953.672841839798</v>
      </c>
      <c r="P88" s="12">
        <v>14647.950083850501</v>
      </c>
      <c r="Q88" s="12">
        <v>14140.933839745499</v>
      </c>
      <c r="R88" s="12">
        <v>13709.773714872001</v>
      </c>
      <c r="S88" s="12">
        <v>13339.0452091438</v>
      </c>
      <c r="T88" s="12">
        <v>14548.636096589998</v>
      </c>
      <c r="U88" s="12">
        <v>14198.945751778001</v>
      </c>
      <c r="V88" s="12">
        <v>13633.0926090993</v>
      </c>
      <c r="W88" s="12">
        <v>14130.733956903397</v>
      </c>
      <c r="X88" s="12">
        <v>14385.157463937001</v>
      </c>
      <c r="Y88" s="12">
        <v>16439.893475508197</v>
      </c>
      <c r="Z88" s="12">
        <v>15979.0436357326</v>
      </c>
      <c r="AA88" s="12">
        <v>15522.437526311</v>
      </c>
    </row>
    <row r="89" spans="1:32" s="10" customFormat="1">
      <c r="A89" s="11" t="s">
        <v>30</v>
      </c>
      <c r="B89" s="11" t="s">
        <v>9</v>
      </c>
      <c r="C89" s="12">
        <v>2.4360429000000001E-3</v>
      </c>
      <c r="D89" s="12">
        <v>4.6645760999999893E-3</v>
      </c>
      <c r="E89" s="12">
        <v>5.6303356000000004E-3</v>
      </c>
      <c r="F89" s="12">
        <v>7.0240213000000006E-3</v>
      </c>
      <c r="G89" s="12">
        <v>6.781554999999999E-3</v>
      </c>
      <c r="H89" s="12">
        <v>5.72617E-3</v>
      </c>
      <c r="I89" s="12">
        <v>6.1035709999999995E-3</v>
      </c>
      <c r="J89" s="12">
        <v>8.8966871999999995E-3</v>
      </c>
      <c r="K89" s="12">
        <v>1.115149589999999E-2</v>
      </c>
      <c r="L89" s="12">
        <v>1.7096068999999988E-2</v>
      </c>
      <c r="M89" s="12">
        <v>1.8007575000000001E-2</v>
      </c>
      <c r="N89" s="12">
        <v>0.19484600289999998</v>
      </c>
      <c r="O89" s="12">
        <v>0.1993988575</v>
      </c>
      <c r="P89" s="12">
        <v>0.1894928253</v>
      </c>
      <c r="Q89" s="12">
        <v>0.49346464799999995</v>
      </c>
      <c r="R89" s="12">
        <v>0.50311735699999993</v>
      </c>
      <c r="S89" s="12">
        <v>0.49598653599999998</v>
      </c>
      <c r="T89" s="12">
        <v>0.464134624</v>
      </c>
      <c r="U89" s="12">
        <v>77.623686206000002</v>
      </c>
      <c r="V89" s="12">
        <v>83.972909119999997</v>
      </c>
      <c r="W89" s="12">
        <v>479.01913206799998</v>
      </c>
      <c r="X89" s="12">
        <v>551.21246600999996</v>
      </c>
      <c r="Y89" s="12">
        <v>537.85670757000003</v>
      </c>
      <c r="Z89" s="12">
        <v>471.19220163</v>
      </c>
      <c r="AA89" s="12">
        <v>499.49873561599901</v>
      </c>
    </row>
    <row r="90" spans="1:32" s="10" customFormat="1">
      <c r="A90" s="11" t="s">
        <v>30</v>
      </c>
      <c r="B90" s="11" t="s">
        <v>102</v>
      </c>
      <c r="C90" s="12">
        <v>1.1161141100000001E-2</v>
      </c>
      <c r="D90" s="12">
        <v>1.2809480800000002E-2</v>
      </c>
      <c r="E90" s="12">
        <v>1.4893409999999999E-2</v>
      </c>
      <c r="F90" s="12">
        <v>1.7243294999999999E-2</v>
      </c>
      <c r="G90" s="12">
        <v>2.02575139999999E-2</v>
      </c>
      <c r="H90" s="12">
        <v>2.0485783E-2</v>
      </c>
      <c r="I90" s="12">
        <v>2.5321450000000002E-2</v>
      </c>
      <c r="J90" s="12">
        <v>3.3236057999999999E-2</v>
      </c>
      <c r="K90" s="12">
        <v>4.8323598999999898E-2</v>
      </c>
      <c r="L90" s="12">
        <v>5.3722408999999999E-2</v>
      </c>
      <c r="M90" s="12">
        <v>5.7038330999999998E-2</v>
      </c>
      <c r="N90" s="12">
        <v>5.6818027E-2</v>
      </c>
      <c r="O90" s="12">
        <v>5.9302986000000002E-2</v>
      </c>
      <c r="P90" s="12">
        <v>6.0768769999999903E-2</v>
      </c>
      <c r="Q90" s="12">
        <v>7.7085081999999999E-2</v>
      </c>
      <c r="R90" s="12">
        <v>7.6727299999999998E-2</v>
      </c>
      <c r="S90" s="12">
        <v>8.3633326000000008E-2</v>
      </c>
      <c r="T90" s="12">
        <v>9.6155017999999995E-2</v>
      </c>
      <c r="U90" s="12">
        <v>9.7268830999999889E-2</v>
      </c>
      <c r="V90" s="12">
        <v>9.3986123000000005E-2</v>
      </c>
      <c r="W90" s="12">
        <v>0.1038355009999999</v>
      </c>
      <c r="X90" s="12">
        <v>0.120156313</v>
      </c>
      <c r="Y90" s="12">
        <v>0.1137345959999999</v>
      </c>
      <c r="Z90" s="12">
        <v>0.12122194999999999</v>
      </c>
      <c r="AA90" s="12">
        <v>0.13777239499999999</v>
      </c>
    </row>
    <row r="91" spans="1:32" s="10" customFormat="1">
      <c r="A91" s="11" t="s">
        <v>30</v>
      </c>
      <c r="B91" s="11" t="s">
        <v>15</v>
      </c>
      <c r="C91" s="12">
        <v>0</v>
      </c>
      <c r="D91" s="12">
        <v>0</v>
      </c>
      <c r="E91" s="12">
        <v>2.2122783199999999E-2</v>
      </c>
      <c r="F91" s="12">
        <v>2.5243564999999999E-2</v>
      </c>
      <c r="G91" s="12">
        <v>2.8492271E-2</v>
      </c>
      <c r="H91" s="12">
        <v>3.2573829999999998E-2</v>
      </c>
      <c r="I91" s="12">
        <v>5.0244459999999901E-2</v>
      </c>
      <c r="J91" s="12">
        <v>7.3127141999999895E-2</v>
      </c>
      <c r="K91" s="12">
        <v>453.725190097</v>
      </c>
      <c r="L91" s="12">
        <v>754.308458062</v>
      </c>
      <c r="M91" s="12">
        <v>774.54184647599993</v>
      </c>
      <c r="N91" s="12">
        <v>748.68535966000002</v>
      </c>
      <c r="O91" s="12">
        <v>1076.785952617</v>
      </c>
      <c r="P91" s="12">
        <v>1066.319407791</v>
      </c>
      <c r="Q91" s="12">
        <v>1168.912606398</v>
      </c>
      <c r="R91" s="12">
        <v>1158.9123365759999</v>
      </c>
      <c r="S91" s="12">
        <v>1274.8128540500002</v>
      </c>
      <c r="T91" s="12">
        <v>1203.29981309</v>
      </c>
      <c r="U91" s="12">
        <v>1151.6276900599998</v>
      </c>
      <c r="V91" s="12">
        <v>1138.89467547</v>
      </c>
      <c r="W91" s="12">
        <v>1070.7171958800002</v>
      </c>
      <c r="X91" s="12">
        <v>1042.6311034529999</v>
      </c>
      <c r="Y91" s="12">
        <v>982.82880009400003</v>
      </c>
      <c r="Z91" s="12">
        <v>1055.7033975400002</v>
      </c>
      <c r="AA91" s="12">
        <v>1045.29712378</v>
      </c>
    </row>
    <row r="92" spans="1:32" s="10" customFormat="1">
      <c r="A92" s="11" t="s">
        <v>30</v>
      </c>
      <c r="B92" s="11" t="s">
        <v>17</v>
      </c>
      <c r="C92" s="12">
        <v>0.64264726999999999</v>
      </c>
      <c r="D92" s="12">
        <v>0.98402655000000006</v>
      </c>
      <c r="E92" s="12">
        <v>1.5992078999999999</v>
      </c>
      <c r="F92" s="12">
        <v>3.3695103999999998</v>
      </c>
      <c r="G92" s="12">
        <v>5.1915115999999903</v>
      </c>
      <c r="H92" s="12">
        <v>7.301755</v>
      </c>
      <c r="I92" s="12">
        <v>11.789306</v>
      </c>
      <c r="J92" s="12">
        <v>15.128093</v>
      </c>
      <c r="K92" s="12">
        <v>21.784905999999999</v>
      </c>
      <c r="L92" s="12">
        <v>23.306142999999999</v>
      </c>
      <c r="M92" s="12">
        <v>29.734655</v>
      </c>
      <c r="N92" s="12">
        <v>33.466495999999999</v>
      </c>
      <c r="O92" s="12">
        <v>33.43065</v>
      </c>
      <c r="P92" s="12">
        <v>38.708945999999997</v>
      </c>
      <c r="Q92" s="12">
        <v>44.064803999999903</v>
      </c>
      <c r="R92" s="12">
        <v>44.458224999999999</v>
      </c>
      <c r="S92" s="12">
        <v>56.209324000000002</v>
      </c>
      <c r="T92" s="12">
        <v>68.483040000000003</v>
      </c>
      <c r="U92" s="12">
        <v>65.133099999999999</v>
      </c>
      <c r="V92" s="12">
        <v>67.458539999999999</v>
      </c>
      <c r="W92" s="12">
        <v>69.111496000000002</v>
      </c>
      <c r="X92" s="12">
        <v>75.453636000000003</v>
      </c>
      <c r="Y92" s="12">
        <v>77.533119999999997</v>
      </c>
      <c r="Z92" s="12">
        <v>88.368279999999999</v>
      </c>
      <c r="AA92" s="12">
        <v>87.742064999999997</v>
      </c>
      <c r="AE92" s="6"/>
      <c r="AF92" s="6"/>
    </row>
    <row r="93" spans="1:32" s="10" customFormat="1">
      <c r="A93" s="35" t="s">
        <v>98</v>
      </c>
      <c r="B93" s="35"/>
      <c r="C93" s="29">
        <v>13946.86207959875</v>
      </c>
      <c r="D93" s="29">
        <v>13735.979974590489</v>
      </c>
      <c r="E93" s="29">
        <v>14028.449831861391</v>
      </c>
      <c r="F93" s="29">
        <v>13521.123010889512</v>
      </c>
      <c r="G93" s="29">
        <v>13386.12585721498</v>
      </c>
      <c r="H93" s="29">
        <v>13892.705586471298</v>
      </c>
      <c r="I93" s="29">
        <v>18418.869448612499</v>
      </c>
      <c r="J93" s="29">
        <v>18284.400030335037</v>
      </c>
      <c r="K93" s="29">
        <v>23474.37966194309</v>
      </c>
      <c r="L93" s="29">
        <v>23547.736034197893</v>
      </c>
      <c r="M93" s="29">
        <v>22880.225636243402</v>
      </c>
      <c r="N93" s="29">
        <v>23304.223189418903</v>
      </c>
      <c r="O93" s="29">
        <v>22728.822741911386</v>
      </c>
      <c r="P93" s="29">
        <v>23038.8858393357</v>
      </c>
      <c r="Q93" s="29">
        <v>23481.525629542499</v>
      </c>
      <c r="R93" s="29">
        <v>22806.3651991279</v>
      </c>
      <c r="S93" s="29">
        <v>22286.983854883692</v>
      </c>
      <c r="T93" s="29">
        <v>23068.505276874999</v>
      </c>
      <c r="U93" s="29">
        <v>23018.076665614102</v>
      </c>
      <c r="V93" s="29">
        <v>23359.555516800399</v>
      </c>
      <c r="W93" s="29">
        <v>24533.571637942692</v>
      </c>
      <c r="X93" s="29">
        <v>24208.245739920603</v>
      </c>
      <c r="Y93" s="29">
        <v>25839.547483210201</v>
      </c>
      <c r="Z93" s="29">
        <v>26505.102747114899</v>
      </c>
      <c r="AA93" s="29">
        <v>25698.990183115697</v>
      </c>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B97" s="6"/>
      <c r="AC97" s="6"/>
      <c r="AD97" s="6"/>
      <c r="AE97" s="6"/>
      <c r="AF97" s="6"/>
    </row>
    <row r="98" spans="1:32" s="10" customFormat="1">
      <c r="A98" s="11" t="s">
        <v>18</v>
      </c>
      <c r="B98" s="11" t="s">
        <v>105</v>
      </c>
      <c r="C98" s="12">
        <v>500.34687354749985</v>
      </c>
      <c r="D98" s="12">
        <v>512.15964607829892</v>
      </c>
      <c r="E98" s="12">
        <v>2409.1950404710001</v>
      </c>
      <c r="F98" s="12">
        <v>2866.134298262999</v>
      </c>
      <c r="G98" s="12">
        <v>3737.9313421759998</v>
      </c>
      <c r="H98" s="12">
        <v>5980.6491461819996</v>
      </c>
      <c r="I98" s="12">
        <v>6888.8868866379999</v>
      </c>
      <c r="J98" s="12">
        <v>9037.8963269869982</v>
      </c>
      <c r="K98" s="12">
        <v>10465.076365043999</v>
      </c>
      <c r="L98" s="12">
        <v>16108.577113130999</v>
      </c>
      <c r="M98" s="12">
        <v>16575.393059709</v>
      </c>
      <c r="N98" s="12">
        <v>17191.935551776991</v>
      </c>
      <c r="O98" s="12">
        <v>19308.212038884991</v>
      </c>
      <c r="P98" s="12">
        <v>19503.45744608299</v>
      </c>
      <c r="Q98" s="12">
        <v>20033.729398350002</v>
      </c>
      <c r="R98" s="12">
        <v>20751.949483650002</v>
      </c>
      <c r="S98" s="12">
        <v>26385.584196998003</v>
      </c>
      <c r="T98" s="12">
        <v>27396.162260198998</v>
      </c>
      <c r="U98" s="12">
        <v>39069.403960916999</v>
      </c>
      <c r="V98" s="12">
        <v>42364.437884512001</v>
      </c>
      <c r="W98" s="12">
        <v>41536.430401976999</v>
      </c>
      <c r="X98" s="12">
        <v>42748.237839530993</v>
      </c>
      <c r="Y98" s="12">
        <v>42686.593601489993</v>
      </c>
      <c r="Z98" s="12">
        <v>38733.284626389999</v>
      </c>
      <c r="AA98" s="12">
        <v>38835.700210979994</v>
      </c>
      <c r="AB98" s="6"/>
      <c r="AC98" s="6"/>
      <c r="AD98" s="6"/>
      <c r="AE98" s="6"/>
      <c r="AF98" s="6"/>
    </row>
    <row r="99" spans="1:32" collapsed="1">
      <c r="A99" s="11" t="s">
        <v>18</v>
      </c>
      <c r="B99" s="11" t="s">
        <v>14</v>
      </c>
      <c r="C99" s="12">
        <v>1714.5518149999998</v>
      </c>
      <c r="D99" s="12">
        <v>2069.3485099999989</v>
      </c>
      <c r="E99" s="12">
        <v>3699.6643044445991</v>
      </c>
      <c r="F99" s="12">
        <v>4793.5093960217</v>
      </c>
      <c r="G99" s="12">
        <v>5786.6268703280002</v>
      </c>
      <c r="H99" s="12">
        <v>6431.5947168419998</v>
      </c>
      <c r="I99" s="12">
        <v>7735.5137130219991</v>
      </c>
      <c r="J99" s="12">
        <v>9076.5205060319968</v>
      </c>
      <c r="K99" s="12">
        <v>10589.765348127999</v>
      </c>
      <c r="L99" s="12">
        <v>9899.594055603</v>
      </c>
      <c r="M99" s="12">
        <v>10843.575767883991</v>
      </c>
      <c r="N99" s="12">
        <v>9965.0808139620003</v>
      </c>
      <c r="O99" s="12">
        <v>11896.851155962</v>
      </c>
      <c r="P99" s="12">
        <v>11837.294325000001</v>
      </c>
      <c r="Q99" s="12">
        <v>13914.189336701002</v>
      </c>
      <c r="R99" s="12">
        <v>14022.354148629003</v>
      </c>
      <c r="S99" s="12">
        <v>14270.983779882999</v>
      </c>
      <c r="T99" s="12">
        <v>14703.283261537001</v>
      </c>
      <c r="U99" s="12">
        <v>14596.480371340996</v>
      </c>
      <c r="V99" s="12">
        <v>15242.791742156</v>
      </c>
      <c r="W99" s="12">
        <v>13832.386533169001</v>
      </c>
      <c r="X99" s="12">
        <v>15188.859362730998</v>
      </c>
      <c r="Y99" s="12">
        <v>15346.816320877002</v>
      </c>
      <c r="Z99" s="12">
        <v>16150.995890993001</v>
      </c>
      <c r="AA99" s="12">
        <v>14561.148484671998</v>
      </c>
    </row>
    <row r="100" spans="1:32">
      <c r="A100" s="11" t="s">
        <v>18</v>
      </c>
      <c r="B100" s="11" t="s">
        <v>25</v>
      </c>
      <c r="C100" s="12">
        <v>112.82496812999999</v>
      </c>
      <c r="D100" s="12">
        <v>182.63511296999971</v>
      </c>
      <c r="E100" s="12">
        <v>286.97922838</v>
      </c>
      <c r="F100" s="12">
        <v>406.94988083999891</v>
      </c>
      <c r="G100" s="12">
        <v>563.98545109999998</v>
      </c>
      <c r="H100" s="12">
        <v>694.86947410000005</v>
      </c>
      <c r="I100" s="12">
        <v>921.08345020000013</v>
      </c>
      <c r="J100" s="12">
        <v>1090.4253192999988</v>
      </c>
      <c r="K100" s="12">
        <v>1367.7530164999987</v>
      </c>
      <c r="L100" s="12">
        <v>1659.4287013999999</v>
      </c>
      <c r="M100" s="12">
        <v>2011.0831104999988</v>
      </c>
      <c r="N100" s="12">
        <v>2324.3689008999995</v>
      </c>
      <c r="O100" s="12">
        <v>2725.7808146000002</v>
      </c>
      <c r="P100" s="12">
        <v>3140.2167550000004</v>
      </c>
      <c r="Q100" s="12">
        <v>3439.6883297999993</v>
      </c>
      <c r="R100" s="12">
        <v>3894.7260296999984</v>
      </c>
      <c r="S100" s="12">
        <v>4363.1723718999992</v>
      </c>
      <c r="T100" s="12">
        <v>4713.3504445999997</v>
      </c>
      <c r="U100" s="12">
        <v>5270.9937912999985</v>
      </c>
      <c r="V100" s="12">
        <v>5698.1833340000003</v>
      </c>
      <c r="W100" s="12">
        <v>5915.1802879999987</v>
      </c>
      <c r="X100" s="12">
        <v>6331.0768232999999</v>
      </c>
      <c r="Y100" s="12">
        <v>6854.9625919999989</v>
      </c>
      <c r="Z100" s="12">
        <v>6931.4272819999996</v>
      </c>
      <c r="AA100" s="12">
        <v>7308.4290249999976</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25.509529539000003</v>
      </c>
      <c r="D103" s="12">
        <v>29.908463560800001</v>
      </c>
      <c r="E103" s="12">
        <v>1892.605795641</v>
      </c>
      <c r="F103" s="12">
        <v>1968.164192791</v>
      </c>
      <c r="G103" s="12">
        <v>2841.5954127999998</v>
      </c>
      <c r="H103" s="12">
        <v>3449.6950621480005</v>
      </c>
      <c r="I103" s="12">
        <v>3791.35831598</v>
      </c>
      <c r="J103" s="12">
        <v>4025.7181031199989</v>
      </c>
      <c r="K103" s="12">
        <v>3899.5573927120004</v>
      </c>
      <c r="L103" s="12">
        <v>6396.1014900359996</v>
      </c>
      <c r="M103" s="12">
        <v>6090.0569064180008</v>
      </c>
      <c r="N103" s="12">
        <v>5835.7516479619999</v>
      </c>
      <c r="O103" s="12">
        <v>6053.296202427</v>
      </c>
      <c r="P103" s="12">
        <v>5958.52781667</v>
      </c>
      <c r="Q103" s="12">
        <v>6402.50435199</v>
      </c>
      <c r="R103" s="12">
        <v>6622.1804215399998</v>
      </c>
      <c r="S103" s="12">
        <v>9575.6884933399997</v>
      </c>
      <c r="T103" s="12">
        <v>9454.7611105460001</v>
      </c>
      <c r="U103" s="12">
        <v>11862.046163549998</v>
      </c>
      <c r="V103" s="12">
        <v>11459.924155980001</v>
      </c>
      <c r="W103" s="12">
        <v>10743.434696424991</v>
      </c>
      <c r="X103" s="12">
        <v>11831.876938619998</v>
      </c>
      <c r="Y103" s="12">
        <v>10453.840337279998</v>
      </c>
      <c r="Z103" s="12">
        <v>10423.535899150002</v>
      </c>
      <c r="AA103" s="12">
        <v>9527.6615741399983</v>
      </c>
    </row>
    <row r="104" spans="1:32">
      <c r="A104" s="11" t="s">
        <v>26</v>
      </c>
      <c r="B104" s="11" t="s">
        <v>14</v>
      </c>
      <c r="C104" s="12">
        <v>983.34561499999995</v>
      </c>
      <c r="D104" s="12">
        <v>1155.8506099999991</v>
      </c>
      <c r="E104" s="12">
        <v>2585.9705198370002</v>
      </c>
      <c r="F104" s="12">
        <v>3412.6072675200003</v>
      </c>
      <c r="G104" s="12">
        <v>4387.1329624959999</v>
      </c>
      <c r="H104" s="12">
        <v>5490.1194506479997</v>
      </c>
      <c r="I104" s="12">
        <v>6572.8941857439986</v>
      </c>
      <c r="J104" s="12">
        <v>7931.4513374319968</v>
      </c>
      <c r="K104" s="12">
        <v>8809.6938001090002</v>
      </c>
      <c r="L104" s="12">
        <v>7834.7253297630004</v>
      </c>
      <c r="M104" s="12">
        <v>8757.8553837669897</v>
      </c>
      <c r="N104" s="12">
        <v>8039.8940115610003</v>
      </c>
      <c r="O104" s="12">
        <v>9418.6750656730001</v>
      </c>
      <c r="P104" s="12">
        <v>9460.7014729810016</v>
      </c>
      <c r="Q104" s="12">
        <v>9259.5425361200014</v>
      </c>
      <c r="R104" s="12">
        <v>8786.3820122270026</v>
      </c>
      <c r="S104" s="12">
        <v>7586.3051927849992</v>
      </c>
      <c r="T104" s="12">
        <v>7586.0287425279994</v>
      </c>
      <c r="U104" s="12">
        <v>7858.4073986699977</v>
      </c>
      <c r="V104" s="12">
        <v>8241.6281967350005</v>
      </c>
      <c r="W104" s="12">
        <v>6769.7117352440009</v>
      </c>
      <c r="X104" s="12">
        <v>7444.6278598179988</v>
      </c>
      <c r="Y104" s="12">
        <v>7834.4745628910005</v>
      </c>
      <c r="Z104" s="12">
        <v>8401.3597520900003</v>
      </c>
      <c r="AA104" s="12">
        <v>6918.7638098070001</v>
      </c>
    </row>
    <row r="105" spans="1:32">
      <c r="A105" s="11" t="s">
        <v>26</v>
      </c>
      <c r="B105" s="11" t="s">
        <v>25</v>
      </c>
      <c r="C105" s="12">
        <v>22.322242249999992</v>
      </c>
      <c r="D105" s="12">
        <v>48.117703499999905</v>
      </c>
      <c r="E105" s="12">
        <v>94.73026376</v>
      </c>
      <c r="F105" s="12">
        <v>139.52724833999991</v>
      </c>
      <c r="G105" s="12">
        <v>191.47361889999991</v>
      </c>
      <c r="H105" s="12">
        <v>237.84663799999998</v>
      </c>
      <c r="I105" s="12">
        <v>321.44994120000001</v>
      </c>
      <c r="J105" s="12">
        <v>391.20754609999994</v>
      </c>
      <c r="K105" s="12">
        <v>479.14954460000001</v>
      </c>
      <c r="L105" s="12">
        <v>584.56825219999996</v>
      </c>
      <c r="M105" s="12">
        <v>696.0189707999989</v>
      </c>
      <c r="N105" s="12">
        <v>812.92192429999989</v>
      </c>
      <c r="O105" s="12">
        <v>967.89115400000003</v>
      </c>
      <c r="P105" s="12">
        <v>1087.732295</v>
      </c>
      <c r="Q105" s="12">
        <v>1199.5525699999998</v>
      </c>
      <c r="R105" s="12">
        <v>1358.9394099999988</v>
      </c>
      <c r="S105" s="12">
        <v>1500.3126109999998</v>
      </c>
      <c r="T105" s="12">
        <v>1598.87583</v>
      </c>
      <c r="U105" s="12">
        <v>1777.4143199999992</v>
      </c>
      <c r="V105" s="12">
        <v>1899.6172589999999</v>
      </c>
      <c r="W105" s="12">
        <v>1947.1981249999988</v>
      </c>
      <c r="X105" s="12">
        <v>2104.0774259999998</v>
      </c>
      <c r="Y105" s="12">
        <v>2235.5095859999992</v>
      </c>
      <c r="Z105" s="12">
        <v>2321.2602769999999</v>
      </c>
      <c r="AA105" s="12">
        <v>2443.8015699999978</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63.586629327000004</v>
      </c>
      <c r="D108" s="12">
        <v>63.692071862500001</v>
      </c>
      <c r="E108" s="12">
        <v>66.499682886000002</v>
      </c>
      <c r="F108" s="12">
        <v>68.271375031999995</v>
      </c>
      <c r="G108" s="12">
        <v>67.198093561999983</v>
      </c>
      <c r="H108" s="12">
        <v>1763.1475059999998</v>
      </c>
      <c r="I108" s="12">
        <v>1819.5701100000001</v>
      </c>
      <c r="J108" s="12">
        <v>3120.8250049999997</v>
      </c>
      <c r="K108" s="12">
        <v>3676.3414539999999</v>
      </c>
      <c r="L108" s="12">
        <v>4307.4407899999997</v>
      </c>
      <c r="M108" s="12">
        <v>5390.4114060000002</v>
      </c>
      <c r="N108" s="12">
        <v>6466.8217499999901</v>
      </c>
      <c r="O108" s="12">
        <v>6981.0043929999993</v>
      </c>
      <c r="P108" s="12">
        <v>7031.58270299999</v>
      </c>
      <c r="Q108" s="12">
        <v>6180.2375630000006</v>
      </c>
      <c r="R108" s="12">
        <v>6699.4434499999998</v>
      </c>
      <c r="S108" s="12">
        <v>8326.9087940000009</v>
      </c>
      <c r="T108" s="12">
        <v>8925.6557339999999</v>
      </c>
      <c r="U108" s="12">
        <v>15228.502920000001</v>
      </c>
      <c r="V108" s="12">
        <v>20111.934580000001</v>
      </c>
      <c r="W108" s="12">
        <v>19600.948126000003</v>
      </c>
      <c r="X108" s="12">
        <v>19151.328712999999</v>
      </c>
      <c r="Y108" s="12">
        <v>19440.06655</v>
      </c>
      <c r="Z108" s="12">
        <v>17268.580560000002</v>
      </c>
      <c r="AA108" s="12">
        <v>18167.237306999999</v>
      </c>
    </row>
    <row r="109" spans="1:32">
      <c r="A109" s="11" t="s">
        <v>27</v>
      </c>
      <c r="B109" s="11" t="s">
        <v>14</v>
      </c>
      <c r="C109" s="12">
        <v>731.20619999999997</v>
      </c>
      <c r="D109" s="12">
        <v>913.49789999999996</v>
      </c>
      <c r="E109" s="12">
        <v>1113.6243201819989</v>
      </c>
      <c r="F109" s="12">
        <v>1380.7596909819999</v>
      </c>
      <c r="G109" s="12">
        <v>1399.335795709</v>
      </c>
      <c r="H109" s="12">
        <v>941.31458779299999</v>
      </c>
      <c r="I109" s="12">
        <v>1162.4257457700003</v>
      </c>
      <c r="J109" s="12">
        <v>1144.8400759899989</v>
      </c>
      <c r="K109" s="12">
        <v>1176.654316654</v>
      </c>
      <c r="L109" s="12">
        <v>1070.5171930759998</v>
      </c>
      <c r="M109" s="12">
        <v>1062.6646201239998</v>
      </c>
      <c r="N109" s="12">
        <v>939.9009268049989</v>
      </c>
      <c r="O109" s="12">
        <v>1072.9719128000002</v>
      </c>
      <c r="P109" s="12">
        <v>954.70367800999895</v>
      </c>
      <c r="Q109" s="12">
        <v>3134.8156439700001</v>
      </c>
      <c r="R109" s="12">
        <v>3707.67497826</v>
      </c>
      <c r="S109" s="12">
        <v>5009.8068259399997</v>
      </c>
      <c r="T109" s="12">
        <v>5513.7562945749996</v>
      </c>
      <c r="U109" s="12">
        <v>4776.5211024799992</v>
      </c>
      <c r="V109" s="12">
        <v>5063.1158446999998</v>
      </c>
      <c r="W109" s="12">
        <v>4885.0792314800001</v>
      </c>
      <c r="X109" s="12">
        <v>4752.9239147600001</v>
      </c>
      <c r="Y109" s="12">
        <v>4455.4511173600004</v>
      </c>
      <c r="Z109" s="12">
        <v>4725.5878155359997</v>
      </c>
      <c r="AA109" s="12">
        <v>4572.5812049799988</v>
      </c>
    </row>
    <row r="110" spans="1:32">
      <c r="A110" s="11" t="s">
        <v>27</v>
      </c>
      <c r="B110" s="11" t="s">
        <v>25</v>
      </c>
      <c r="C110" s="12">
        <v>13.667964</v>
      </c>
      <c r="D110" s="12">
        <v>22.286667000000001</v>
      </c>
      <c r="E110" s="12">
        <v>39.512633999999998</v>
      </c>
      <c r="F110" s="12">
        <v>64.304760000000002</v>
      </c>
      <c r="G110" s="12">
        <v>94.942210000000003</v>
      </c>
      <c r="H110" s="12">
        <v>123.3265</v>
      </c>
      <c r="I110" s="12">
        <v>175.82793000000001</v>
      </c>
      <c r="J110" s="12">
        <v>219.21447999999901</v>
      </c>
      <c r="K110" s="12">
        <v>307.005979999999</v>
      </c>
      <c r="L110" s="12">
        <v>397.64434999999997</v>
      </c>
      <c r="M110" s="12">
        <v>504.17477000000002</v>
      </c>
      <c r="N110" s="12">
        <v>595.84955000000002</v>
      </c>
      <c r="O110" s="12">
        <v>704.11584000000005</v>
      </c>
      <c r="P110" s="12">
        <v>820.7971</v>
      </c>
      <c r="Q110" s="12">
        <v>899.89449999999999</v>
      </c>
      <c r="R110" s="12">
        <v>1039.5239999999999</v>
      </c>
      <c r="S110" s="12">
        <v>1175.5726</v>
      </c>
      <c r="T110" s="12">
        <v>1324.6279</v>
      </c>
      <c r="U110" s="12">
        <v>1492.2343000000001</v>
      </c>
      <c r="V110" s="12">
        <v>1711.942</v>
      </c>
      <c r="W110" s="12">
        <v>1841.1909000000001</v>
      </c>
      <c r="X110" s="12">
        <v>1946.0437999999999</v>
      </c>
      <c r="Y110" s="12">
        <v>2086.4054999999998</v>
      </c>
      <c r="Z110" s="12">
        <v>2133.8751999999999</v>
      </c>
      <c r="AA110" s="12">
        <v>2244.0825</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190.20364063799991</v>
      </c>
      <c r="D113" s="12">
        <v>193.83441890899994</v>
      </c>
      <c r="E113" s="12">
        <v>227.80265783899978</v>
      </c>
      <c r="F113" s="12">
        <v>616.93010061499888</v>
      </c>
      <c r="G113" s="12">
        <v>612.98324417999993</v>
      </c>
      <c r="H113" s="12">
        <v>559.59643712599996</v>
      </c>
      <c r="I113" s="12">
        <v>1070.3679454999999</v>
      </c>
      <c r="J113" s="12">
        <v>1690.4987800000001</v>
      </c>
      <c r="K113" s="12">
        <v>2692.7426909999999</v>
      </c>
      <c r="L113" s="12">
        <v>3969.5633529999991</v>
      </c>
      <c r="M113" s="12">
        <v>3729.576364</v>
      </c>
      <c r="N113" s="12">
        <v>3560.356847</v>
      </c>
      <c r="O113" s="12">
        <v>3960.8865049999904</v>
      </c>
      <c r="P113" s="12">
        <v>4088.011743</v>
      </c>
      <c r="Q113" s="12">
        <v>4489.3924450000004</v>
      </c>
      <c r="R113" s="12">
        <v>4540.1435689999998</v>
      </c>
      <c r="S113" s="12">
        <v>5411.8818369999999</v>
      </c>
      <c r="T113" s="12">
        <v>5187.0111079999988</v>
      </c>
      <c r="U113" s="12">
        <v>5995.9711639999996</v>
      </c>
      <c r="V113" s="12">
        <v>5651.5303489999997</v>
      </c>
      <c r="W113" s="12">
        <v>5145.9705559999984</v>
      </c>
      <c r="X113" s="12">
        <v>5511.9805960000003</v>
      </c>
      <c r="Y113" s="12">
        <v>5694.7237605</v>
      </c>
      <c r="Z113" s="12">
        <v>5011.8860436699997</v>
      </c>
      <c r="AA113" s="12">
        <v>5500.4027906800002</v>
      </c>
    </row>
    <row r="114" spans="1:27">
      <c r="A114" s="11" t="s">
        <v>28</v>
      </c>
      <c r="B114" s="11" t="s">
        <v>14</v>
      </c>
      <c r="C114" s="12">
        <v>0</v>
      </c>
      <c r="D114" s="12">
        <v>0</v>
      </c>
      <c r="E114" s="12">
        <v>2.1545313999999999E-2</v>
      </c>
      <c r="F114" s="12">
        <v>8.6678765000000005E-2</v>
      </c>
      <c r="G114" s="12">
        <v>9.3615212000000003E-2</v>
      </c>
      <c r="H114" s="12">
        <v>9.1191678999999998E-2</v>
      </c>
      <c r="I114" s="12">
        <v>9.890971400000001E-2</v>
      </c>
      <c r="J114" s="12">
        <v>0.101497775</v>
      </c>
      <c r="K114" s="12">
        <v>9.9807895999999896E-2</v>
      </c>
      <c r="L114" s="12">
        <v>9.4486665999999997E-2</v>
      </c>
      <c r="M114" s="12">
        <v>0.101270334</v>
      </c>
      <c r="N114" s="12">
        <v>0.10017593599999999</v>
      </c>
      <c r="O114" s="12">
        <v>0.149146115</v>
      </c>
      <c r="P114" s="12">
        <v>0.1506509409999999</v>
      </c>
      <c r="Q114" s="12">
        <v>0.37842629999999999</v>
      </c>
      <c r="R114" s="12">
        <v>0.39175842999999999</v>
      </c>
      <c r="S114" s="12">
        <v>0.40170763399999998</v>
      </c>
      <c r="T114" s="12">
        <v>0.40208498000000004</v>
      </c>
      <c r="U114" s="12">
        <v>447.72930126</v>
      </c>
      <c r="V114" s="12">
        <v>442.22070059999999</v>
      </c>
      <c r="W114" s="12">
        <v>782.13839648999999</v>
      </c>
      <c r="X114" s="12">
        <v>1621.2452186400001</v>
      </c>
      <c r="Y114" s="12">
        <v>1752.87654916</v>
      </c>
      <c r="Z114" s="12">
        <v>1645.69118291</v>
      </c>
      <c r="AA114" s="12">
        <v>1694.33074491</v>
      </c>
    </row>
    <row r="115" spans="1:27">
      <c r="A115" s="11" t="s">
        <v>28</v>
      </c>
      <c r="B115" s="11" t="s">
        <v>25</v>
      </c>
      <c r="C115" s="12">
        <v>14.193420679999999</v>
      </c>
      <c r="D115" s="12">
        <v>24.4857282699999</v>
      </c>
      <c r="E115" s="12">
        <v>45.455715919999989</v>
      </c>
      <c r="F115" s="12">
        <v>72.245440400000007</v>
      </c>
      <c r="G115" s="12">
        <v>115.9741702</v>
      </c>
      <c r="H115" s="12">
        <v>146.92019309999998</v>
      </c>
      <c r="I115" s="12">
        <v>199.46677649999998</v>
      </c>
      <c r="J115" s="12">
        <v>227.89740219999999</v>
      </c>
      <c r="K115" s="12">
        <v>286.3983819</v>
      </c>
      <c r="L115" s="12">
        <v>341.34864619999985</v>
      </c>
      <c r="M115" s="12">
        <v>422.50521269999996</v>
      </c>
      <c r="N115" s="12">
        <v>493.35589959999999</v>
      </c>
      <c r="O115" s="12">
        <v>579.07970560000001</v>
      </c>
      <c r="P115" s="12">
        <v>693.29699499999992</v>
      </c>
      <c r="Q115" s="12">
        <v>762.0277198</v>
      </c>
      <c r="R115" s="12">
        <v>870.84200169999997</v>
      </c>
      <c r="S115" s="12">
        <v>1008.1699408999998</v>
      </c>
      <c r="T115" s="12">
        <v>1074.8551545999999</v>
      </c>
      <c r="U115" s="12">
        <v>1224.1561913</v>
      </c>
      <c r="V115" s="12">
        <v>1282.4787450000001</v>
      </c>
      <c r="W115" s="12">
        <v>1305.352183</v>
      </c>
      <c r="X115" s="12">
        <v>1417.9968473000001</v>
      </c>
      <c r="Y115" s="12">
        <v>1583.097156</v>
      </c>
      <c r="Z115" s="12">
        <v>1520.278135</v>
      </c>
      <c r="AA115" s="12">
        <v>1630.038675</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221.03381490799998</v>
      </c>
      <c r="D118" s="12">
        <v>224.70947871799902</v>
      </c>
      <c r="E118" s="12">
        <v>222.26921637999999</v>
      </c>
      <c r="F118" s="12">
        <v>212.74815343499995</v>
      </c>
      <c r="G118" s="12">
        <v>216.13051700399998</v>
      </c>
      <c r="H118" s="12">
        <v>208.185809103</v>
      </c>
      <c r="I118" s="12">
        <v>207.56042093899899</v>
      </c>
      <c r="J118" s="12">
        <v>200.81495588299998</v>
      </c>
      <c r="K118" s="12">
        <v>196.37731823000001</v>
      </c>
      <c r="L118" s="12">
        <v>1435.4075323299999</v>
      </c>
      <c r="M118" s="12">
        <v>1365.280548179999</v>
      </c>
      <c r="N118" s="12">
        <v>1328.9376767900001</v>
      </c>
      <c r="O118" s="12">
        <v>2312.9544640539998</v>
      </c>
      <c r="P118" s="12">
        <v>2425.262807906</v>
      </c>
      <c r="Q118" s="12">
        <v>2961.5033837899996</v>
      </c>
      <c r="R118" s="12">
        <v>2890.0907335500001</v>
      </c>
      <c r="S118" s="12">
        <v>3071.00568759</v>
      </c>
      <c r="T118" s="12">
        <v>3828.6197973100002</v>
      </c>
      <c r="U118" s="12">
        <v>5982.7680796600007</v>
      </c>
      <c r="V118" s="12">
        <v>5140.9369791700001</v>
      </c>
      <c r="W118" s="12">
        <v>6045.9535924000002</v>
      </c>
      <c r="X118" s="12">
        <v>6252.9086638399995</v>
      </c>
      <c r="Y118" s="12">
        <v>7097.8274689399996</v>
      </c>
      <c r="Z118" s="12">
        <v>6029.1382412399998</v>
      </c>
      <c r="AA118" s="12">
        <v>5640.2347283699992</v>
      </c>
    </row>
    <row r="119" spans="1:27">
      <c r="A119" s="11" t="s">
        <v>29</v>
      </c>
      <c r="B119" s="11" t="s">
        <v>14</v>
      </c>
      <c r="C119" s="12">
        <v>0</v>
      </c>
      <c r="D119" s="12">
        <v>0</v>
      </c>
      <c r="E119" s="12">
        <v>1.8699442600000001E-2</v>
      </c>
      <c r="F119" s="12">
        <v>2.2557710700000001E-2</v>
      </c>
      <c r="G119" s="12">
        <v>2.6892959000000001E-2</v>
      </c>
      <c r="H119" s="12">
        <v>2.6724493999999991E-2</v>
      </c>
      <c r="I119" s="12">
        <v>2.8484456999999998E-2</v>
      </c>
      <c r="J119" s="12">
        <v>3.1733353999999901E-2</v>
      </c>
      <c r="K119" s="12">
        <v>3.2942934E-2</v>
      </c>
      <c r="L119" s="12">
        <v>3.4204563999999903E-2</v>
      </c>
      <c r="M119" s="12">
        <v>3.5190537000000001E-2</v>
      </c>
      <c r="N119" s="12">
        <v>3.5720872000000001E-2</v>
      </c>
      <c r="O119" s="12">
        <v>4.3486561999999999E-2</v>
      </c>
      <c r="P119" s="12">
        <v>4.5777388000000002E-2</v>
      </c>
      <c r="Q119" s="12">
        <v>5.0171621E-2</v>
      </c>
      <c r="R119" s="12">
        <v>5.1345632000000002E-2</v>
      </c>
      <c r="S119" s="12">
        <v>5.4285390000000003E-2</v>
      </c>
      <c r="T119" s="12">
        <v>5.8709633999999997E-2</v>
      </c>
      <c r="U119" s="12">
        <v>6.6543420999999991E-2</v>
      </c>
      <c r="V119" s="12">
        <v>6.6436041000000001E-2</v>
      </c>
      <c r="W119" s="12">
        <v>6.8476905000000005E-2</v>
      </c>
      <c r="X119" s="12">
        <v>7.9078467999999902E-2</v>
      </c>
      <c r="Y119" s="12">
        <v>8.267480599999999E-2</v>
      </c>
      <c r="Z119" s="12">
        <v>7.915853699999989E-2</v>
      </c>
      <c r="AA119" s="12">
        <v>8.1943018000000006E-2</v>
      </c>
    </row>
    <row r="120" spans="1:27">
      <c r="A120" s="11" t="s">
        <v>29</v>
      </c>
      <c r="B120" s="11" t="s">
        <v>25</v>
      </c>
      <c r="C120" s="12">
        <v>61.884582999999999</v>
      </c>
      <c r="D120" s="12">
        <v>86.582969999999904</v>
      </c>
      <c r="E120" s="12">
        <v>105.4033</v>
      </c>
      <c r="F120" s="12">
        <v>126.91158999999899</v>
      </c>
      <c r="G120" s="12">
        <v>155.4606</v>
      </c>
      <c r="H120" s="12">
        <v>178.21301</v>
      </c>
      <c r="I120" s="12">
        <v>210.44405</v>
      </c>
      <c r="J120" s="12">
        <v>234.33314999999999</v>
      </c>
      <c r="K120" s="12">
        <v>269.56966999999997</v>
      </c>
      <c r="L120" s="12">
        <v>308.44850000000002</v>
      </c>
      <c r="M120" s="12">
        <v>353.40230000000003</v>
      </c>
      <c r="N120" s="12">
        <v>382.72899999999998</v>
      </c>
      <c r="O120" s="12">
        <v>435.50412</v>
      </c>
      <c r="P120" s="12">
        <v>492.66687000000002</v>
      </c>
      <c r="Q120" s="12">
        <v>526.55589999999995</v>
      </c>
      <c r="R120" s="12">
        <v>573.00630000000001</v>
      </c>
      <c r="S120" s="12">
        <v>613.09939999999995</v>
      </c>
      <c r="T120" s="12">
        <v>634.12599999999998</v>
      </c>
      <c r="U120" s="12">
        <v>700.57874000000004</v>
      </c>
      <c r="V120" s="12">
        <v>724.745</v>
      </c>
      <c r="W120" s="12">
        <v>740.44903999999997</v>
      </c>
      <c r="X120" s="12">
        <v>774.14233000000002</v>
      </c>
      <c r="Y120" s="12">
        <v>858.34649999999999</v>
      </c>
      <c r="Z120" s="12">
        <v>852.48694</v>
      </c>
      <c r="AA120" s="12">
        <v>887.28033000000005</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1.32591355E-2</v>
      </c>
      <c r="D123" s="12">
        <v>1.5213028E-2</v>
      </c>
      <c r="E123" s="12">
        <v>1.7687724999999987E-2</v>
      </c>
      <c r="F123" s="12">
        <v>2.0476389999999997E-2</v>
      </c>
      <c r="G123" s="12">
        <v>2.4074629999999902E-2</v>
      </c>
      <c r="H123" s="12">
        <v>2.4331804999999998E-2</v>
      </c>
      <c r="I123" s="12">
        <v>3.0094218999999998E-2</v>
      </c>
      <c r="J123" s="12">
        <v>3.9482983999999902E-2</v>
      </c>
      <c r="K123" s="12">
        <v>5.7509101999999999E-2</v>
      </c>
      <c r="L123" s="12">
        <v>6.3947765000000004E-2</v>
      </c>
      <c r="M123" s="12">
        <v>6.7835111000000003E-2</v>
      </c>
      <c r="N123" s="12">
        <v>6.7630024999999996E-2</v>
      </c>
      <c r="O123" s="12">
        <v>7.047440399999999E-2</v>
      </c>
      <c r="P123" s="12">
        <v>7.2375507000000006E-2</v>
      </c>
      <c r="Q123" s="12">
        <v>9.1654570000000005E-2</v>
      </c>
      <c r="R123" s="12">
        <v>9.1309560000000012E-2</v>
      </c>
      <c r="S123" s="12">
        <v>9.9385067999999993E-2</v>
      </c>
      <c r="T123" s="12">
        <v>0.114510343</v>
      </c>
      <c r="U123" s="12">
        <v>0.115633707</v>
      </c>
      <c r="V123" s="12">
        <v>0.11182036200000001</v>
      </c>
      <c r="W123" s="12">
        <v>0.123431152</v>
      </c>
      <c r="X123" s="12">
        <v>0.14292807099999988</v>
      </c>
      <c r="Y123" s="12">
        <v>0.13548476999999998</v>
      </c>
      <c r="Z123" s="12">
        <v>0.14388233</v>
      </c>
      <c r="AA123" s="12">
        <v>0.16381078999999998</v>
      </c>
    </row>
    <row r="124" spans="1:27">
      <c r="A124" s="11" t="s">
        <v>30</v>
      </c>
      <c r="B124" s="11" t="s">
        <v>14</v>
      </c>
      <c r="C124" s="12">
        <v>0</v>
      </c>
      <c r="D124" s="12">
        <v>0</v>
      </c>
      <c r="E124" s="12">
        <v>2.9219669E-2</v>
      </c>
      <c r="F124" s="12">
        <v>3.3201043999999902E-2</v>
      </c>
      <c r="G124" s="12">
        <v>3.7603952000000003E-2</v>
      </c>
      <c r="H124" s="12">
        <v>4.2762227999999902E-2</v>
      </c>
      <c r="I124" s="12">
        <v>6.6387336999999991E-2</v>
      </c>
      <c r="J124" s="12">
        <v>9.5861480999999998E-2</v>
      </c>
      <c r="K124" s="12">
        <v>603.28448053499903</v>
      </c>
      <c r="L124" s="12">
        <v>994.22284153399994</v>
      </c>
      <c r="M124" s="12">
        <v>1022.9193031220001</v>
      </c>
      <c r="N124" s="12">
        <v>985.149978788</v>
      </c>
      <c r="O124" s="12">
        <v>1405.011544812</v>
      </c>
      <c r="P124" s="12">
        <v>1421.6927456799999</v>
      </c>
      <c r="Q124" s="12">
        <v>1519.40255869</v>
      </c>
      <c r="R124" s="12">
        <v>1527.85405408</v>
      </c>
      <c r="S124" s="12">
        <v>1674.415768134</v>
      </c>
      <c r="T124" s="12">
        <v>1603.0374298200002</v>
      </c>
      <c r="U124" s="12">
        <v>1513.75602551</v>
      </c>
      <c r="V124" s="12">
        <v>1495.76056408</v>
      </c>
      <c r="W124" s="12">
        <v>1395.38869305</v>
      </c>
      <c r="X124" s="12">
        <v>1369.983291045</v>
      </c>
      <c r="Y124" s="12">
        <v>1303.93141666</v>
      </c>
      <c r="Z124" s="12">
        <v>1378.27798192</v>
      </c>
      <c r="AA124" s="12">
        <v>1375.3907819569999</v>
      </c>
    </row>
    <row r="125" spans="1:27">
      <c r="A125" s="11" t="s">
        <v>30</v>
      </c>
      <c r="B125" s="11" t="s">
        <v>25</v>
      </c>
      <c r="C125" s="12">
        <v>0.75675819999999905</v>
      </c>
      <c r="D125" s="12">
        <v>1.1620442</v>
      </c>
      <c r="E125" s="12">
        <v>1.8773146999999999</v>
      </c>
      <c r="F125" s="12">
        <v>3.9608420999999998</v>
      </c>
      <c r="G125" s="12">
        <v>6.1348519999999898</v>
      </c>
      <c r="H125" s="12">
        <v>8.5631330000000005</v>
      </c>
      <c r="I125" s="12">
        <v>13.894752499999999</v>
      </c>
      <c r="J125" s="12">
        <v>17.772741</v>
      </c>
      <c r="K125" s="12">
        <v>25.629439999999999</v>
      </c>
      <c r="L125" s="12">
        <v>27.418952999999998</v>
      </c>
      <c r="M125" s="12">
        <v>34.981856999999998</v>
      </c>
      <c r="N125" s="12">
        <v>39.512526999999999</v>
      </c>
      <c r="O125" s="12">
        <v>39.189995000000003</v>
      </c>
      <c r="P125" s="12">
        <v>45.723495</v>
      </c>
      <c r="Q125" s="12">
        <v>51.657640000000001</v>
      </c>
      <c r="R125" s="12">
        <v>52.414318000000002</v>
      </c>
      <c r="S125" s="12">
        <v>66.01782</v>
      </c>
      <c r="T125" s="12">
        <v>80.865560000000002</v>
      </c>
      <c r="U125" s="12">
        <v>76.610240000000005</v>
      </c>
      <c r="V125" s="12">
        <v>79.400329999999997</v>
      </c>
      <c r="W125" s="12">
        <v>80.990039999999993</v>
      </c>
      <c r="X125" s="12">
        <v>88.816419999999994</v>
      </c>
      <c r="Y125" s="12">
        <v>91.603849999999994</v>
      </c>
      <c r="Z125" s="12">
        <v>103.52673</v>
      </c>
      <c r="AA125" s="12">
        <v>103.22595</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27193.026712428375</v>
      </c>
      <c r="D130" s="12">
        <v>29855.440237876475</v>
      </c>
      <c r="E130" s="12">
        <v>32357.194493511826</v>
      </c>
      <c r="F130" s="12">
        <v>38209.277449588546</v>
      </c>
      <c r="G130" s="12">
        <v>41747.480514103285</v>
      </c>
      <c r="H130" s="12">
        <v>40292.383580522248</v>
      </c>
      <c r="I130" s="12">
        <v>45224.553623556611</v>
      </c>
      <c r="J130" s="12">
        <v>50139.914838614204</v>
      </c>
      <c r="K130" s="12">
        <v>54135.673744154607</v>
      </c>
      <c r="L130" s="12">
        <v>57105.535591178537</v>
      </c>
      <c r="M130" s="12">
        <v>58421.560672541018</v>
      </c>
      <c r="N130" s="12">
        <v>59452.81837772829</v>
      </c>
      <c r="O130" s="12">
        <v>66559.859303321529</v>
      </c>
      <c r="P130" s="12">
        <v>69279.103809027685</v>
      </c>
      <c r="Q130" s="12">
        <v>64281.785384087481</v>
      </c>
      <c r="R130" s="12">
        <v>69936.994029032809</v>
      </c>
      <c r="S130" s="12">
        <v>75504.220645178531</v>
      </c>
      <c r="T130" s="12">
        <v>79500.563575497756</v>
      </c>
      <c r="U130" s="12">
        <v>81997.95261335453</v>
      </c>
      <c r="V130" s="12">
        <v>82265.240074052461</v>
      </c>
      <c r="W130" s="12">
        <v>82087.762541680131</v>
      </c>
      <c r="X130" s="12">
        <v>90235.498642933031</v>
      </c>
      <c r="Y130" s="12">
        <v>92616.302341320581</v>
      </c>
      <c r="Z130" s="12">
        <v>85054.24121273552</v>
      </c>
      <c r="AA130" s="12">
        <v>91677.880974803644</v>
      </c>
    </row>
    <row r="131" spans="1:27" collapsed="1">
      <c r="A131" s="11" t="s">
        <v>18</v>
      </c>
      <c r="B131" s="11" t="s">
        <v>77</v>
      </c>
      <c r="C131" s="12">
        <v>657.51365962319676</v>
      </c>
      <c r="D131" s="12">
        <v>1006.744656239031</v>
      </c>
      <c r="E131" s="12">
        <v>1317.3392643263328</v>
      </c>
      <c r="F131" s="12">
        <v>1566.0098333814128</v>
      </c>
      <c r="G131" s="12">
        <v>1773.1565594476442</v>
      </c>
      <c r="H131" s="12">
        <v>1890.8424257588294</v>
      </c>
      <c r="I131" s="12">
        <v>2143.9910602254845</v>
      </c>
      <c r="J131" s="12">
        <v>2489.4047254591878</v>
      </c>
      <c r="K131" s="12">
        <v>2789.0703697342851</v>
      </c>
      <c r="L131" s="12">
        <v>3113.0751765655241</v>
      </c>
      <c r="M131" s="12">
        <v>3597.632167493101</v>
      </c>
      <c r="N131" s="12">
        <v>4070.1099819960496</v>
      </c>
      <c r="O131" s="12">
        <v>4511.1194444854509</v>
      </c>
      <c r="P131" s="12">
        <v>4860.9792998270859</v>
      </c>
      <c r="Q131" s="12">
        <v>5165.9008902962078</v>
      </c>
      <c r="R131" s="12">
        <v>5364.9704745055269</v>
      </c>
      <c r="S131" s="12">
        <v>5454.529067014676</v>
      </c>
      <c r="T131" s="12">
        <v>5447.6236755683212</v>
      </c>
      <c r="U131" s="12">
        <v>5401.3095738809006</v>
      </c>
      <c r="V131" s="12">
        <v>5348.763354614488</v>
      </c>
      <c r="W131" s="12">
        <v>5404.7880813438624</v>
      </c>
      <c r="X131" s="12">
        <v>5430.7080222999912</v>
      </c>
      <c r="Y131" s="12">
        <v>5462.7544441823829</v>
      </c>
      <c r="Z131" s="12">
        <v>5462.5561644667487</v>
      </c>
      <c r="AA131" s="12">
        <v>5467.5684950201321</v>
      </c>
    </row>
    <row r="132" spans="1:27" collapsed="1">
      <c r="A132" s="11" t="s">
        <v>18</v>
      </c>
      <c r="B132" s="11" t="s">
        <v>78</v>
      </c>
      <c r="C132" s="12">
        <v>773.92883520902558</v>
      </c>
      <c r="D132" s="12">
        <v>1184.9283939189886</v>
      </c>
      <c r="E132" s="12">
        <v>1550.1053104290345</v>
      </c>
      <c r="F132" s="12">
        <v>1843.1255402393892</v>
      </c>
      <c r="G132" s="12">
        <v>2087.3227937810402</v>
      </c>
      <c r="H132" s="12">
        <v>2225.0785450376256</v>
      </c>
      <c r="I132" s="12">
        <v>2523.5712426865089</v>
      </c>
      <c r="J132" s="12">
        <v>2929.616024997827</v>
      </c>
      <c r="K132" s="12">
        <v>3282.4863848011455</v>
      </c>
      <c r="L132" s="12">
        <v>3663.3641066497516</v>
      </c>
      <c r="M132" s="12">
        <v>4233.7383505393154</v>
      </c>
      <c r="N132" s="12">
        <v>4790.7172541161626</v>
      </c>
      <c r="O132" s="12">
        <v>5309.6304172839054</v>
      </c>
      <c r="P132" s="12">
        <v>5721.7018571451108</v>
      </c>
      <c r="Q132" s="12">
        <v>6080.1627095782687</v>
      </c>
      <c r="R132" s="12">
        <v>6314.279892069716</v>
      </c>
      <c r="S132" s="12">
        <v>6420.1964410970904</v>
      </c>
      <c r="T132" s="12">
        <v>6410.0458492088501</v>
      </c>
      <c r="U132" s="12">
        <v>6358.2800118225969</v>
      </c>
      <c r="V132" s="12">
        <v>6294.302508426953</v>
      </c>
      <c r="W132" s="12">
        <v>6360.4048693951463</v>
      </c>
      <c r="X132" s="12">
        <v>6392.1150389203694</v>
      </c>
      <c r="Y132" s="12">
        <v>6428.6141147467315</v>
      </c>
      <c r="Z132" s="12">
        <v>6430.2841619362607</v>
      </c>
      <c r="AA132" s="12">
        <v>6436.1891204261055</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8707.2429961513808</v>
      </c>
      <c r="D135" s="27">
        <v>9751.3904257378927</v>
      </c>
      <c r="E135" s="27">
        <v>10503.023303007911</v>
      </c>
      <c r="F135" s="27">
        <v>12723.860245808162</v>
      </c>
      <c r="G135" s="27">
        <v>13647.249438885521</v>
      </c>
      <c r="H135" s="27">
        <v>13104.815828256871</v>
      </c>
      <c r="I135" s="27">
        <v>14473.415209180741</v>
      </c>
      <c r="J135" s="27">
        <v>16426.246152379001</v>
      </c>
      <c r="K135" s="27">
        <v>18245.063245866841</v>
      </c>
      <c r="L135" s="27">
        <v>18826.230603231721</v>
      </c>
      <c r="M135" s="27">
        <v>19636.661851612851</v>
      </c>
      <c r="N135" s="27">
        <v>19972.426318763839</v>
      </c>
      <c r="O135" s="27">
        <v>23055.602254661117</v>
      </c>
      <c r="P135" s="27">
        <v>23727.297719941937</v>
      </c>
      <c r="Q135" s="27">
        <v>21991.021178417988</v>
      </c>
      <c r="R135" s="27">
        <v>23494.337898382164</v>
      </c>
      <c r="S135" s="27">
        <v>25868.358059601949</v>
      </c>
      <c r="T135" s="27">
        <v>27837.729973793037</v>
      </c>
      <c r="U135" s="27">
        <v>27995.78302030003</v>
      </c>
      <c r="V135" s="27">
        <v>28469.68919819123</v>
      </c>
      <c r="W135" s="27">
        <v>28276.076163030357</v>
      </c>
      <c r="X135" s="27">
        <v>31915.822040382147</v>
      </c>
      <c r="Y135" s="27">
        <v>32343.358137079904</v>
      </c>
      <c r="Z135" s="27">
        <v>29628.892705795261</v>
      </c>
      <c r="AA135" s="27">
        <v>31325.276936151</v>
      </c>
    </row>
    <row r="136" spans="1:27">
      <c r="A136" s="11" t="s">
        <v>26</v>
      </c>
      <c r="B136" s="11" t="s">
        <v>77</v>
      </c>
      <c r="C136" s="12">
        <v>236.099679965972</v>
      </c>
      <c r="D136" s="12">
        <v>340.39769165086699</v>
      </c>
      <c r="E136" s="12">
        <v>426.82033178806302</v>
      </c>
      <c r="F136" s="12">
        <v>496.59891736984201</v>
      </c>
      <c r="G136" s="12">
        <v>552.17797580003696</v>
      </c>
      <c r="H136" s="12">
        <v>593.11435058593702</v>
      </c>
      <c r="I136" s="12">
        <v>678.60104577636696</v>
      </c>
      <c r="J136" s="12">
        <v>795.00421925640103</v>
      </c>
      <c r="K136" s="12">
        <v>915.62990902709896</v>
      </c>
      <c r="L136" s="12">
        <v>1045.6391955413801</v>
      </c>
      <c r="M136" s="12">
        <v>1229.80052485275</v>
      </c>
      <c r="N136" s="12">
        <v>1397.7865597782099</v>
      </c>
      <c r="O136" s="12">
        <v>1551.5025040130599</v>
      </c>
      <c r="P136" s="12">
        <v>1674.2129604644699</v>
      </c>
      <c r="Q136" s="12">
        <v>1770.8636499977099</v>
      </c>
      <c r="R136" s="12">
        <v>1835.9749528636901</v>
      </c>
      <c r="S136" s="12">
        <v>1865.6993996829899</v>
      </c>
      <c r="T136" s="12">
        <v>1856.83525841712</v>
      </c>
      <c r="U136" s="12">
        <v>1844.82069729614</v>
      </c>
      <c r="V136" s="12">
        <v>1833.10684259033</v>
      </c>
      <c r="W136" s="12">
        <v>1857.9164386262801</v>
      </c>
      <c r="X136" s="12">
        <v>1869.60971837854</v>
      </c>
      <c r="Y136" s="12">
        <v>1877.44056328582</v>
      </c>
      <c r="Z136" s="12">
        <v>1875.4553639621699</v>
      </c>
      <c r="AA136" s="12">
        <v>1868.3380934715201</v>
      </c>
    </row>
    <row r="137" spans="1:27">
      <c r="A137" s="11" t="s">
        <v>26</v>
      </c>
      <c r="B137" s="11" t="s">
        <v>78</v>
      </c>
      <c r="C137" s="12">
        <v>277.83275840735399</v>
      </c>
      <c r="D137" s="12">
        <v>400.66583015441802</v>
      </c>
      <c r="E137" s="12">
        <v>502.30219672584502</v>
      </c>
      <c r="F137" s="12">
        <v>584.31753108596797</v>
      </c>
      <c r="G137" s="12">
        <v>650.14290894484498</v>
      </c>
      <c r="H137" s="12">
        <v>698.07171963667804</v>
      </c>
      <c r="I137" s="12">
        <v>798.88276107025104</v>
      </c>
      <c r="J137" s="12">
        <v>935.93487428569699</v>
      </c>
      <c r="K137" s="12">
        <v>1077.2855060482</v>
      </c>
      <c r="L137" s="12">
        <v>1230.3419603385901</v>
      </c>
      <c r="M137" s="12">
        <v>1446.97188326883</v>
      </c>
      <c r="N137" s="12">
        <v>1644.5884743766701</v>
      </c>
      <c r="O137" s="12">
        <v>1826.24366965484</v>
      </c>
      <c r="P137" s="12">
        <v>1970.4982849578801</v>
      </c>
      <c r="Q137" s="12">
        <v>2083.9437528991698</v>
      </c>
      <c r="R137" s="12">
        <v>2160.39302563715</v>
      </c>
      <c r="S137" s="12">
        <v>2196.8689334144501</v>
      </c>
      <c r="T137" s="12">
        <v>2184.5941008641398</v>
      </c>
      <c r="U137" s="12">
        <v>2172.06391098022</v>
      </c>
      <c r="V137" s="12">
        <v>2156.8120513763402</v>
      </c>
      <c r="W137" s="12">
        <v>2185.7850724754298</v>
      </c>
      <c r="X137" s="12">
        <v>2201.41614588928</v>
      </c>
      <c r="Y137" s="12">
        <v>2209.4144370498602</v>
      </c>
      <c r="Z137" s="12">
        <v>2207.8793423542902</v>
      </c>
      <c r="AA137" s="12">
        <v>2199.9149634590099</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8403.6121921919239</v>
      </c>
      <c r="D140" s="27">
        <v>9014.428569866599</v>
      </c>
      <c r="E140" s="27">
        <v>10128.776050970249</v>
      </c>
      <c r="F140" s="27">
        <v>11810.966377910379</v>
      </c>
      <c r="G140" s="27">
        <v>12852.036720713089</v>
      </c>
      <c r="H140" s="27">
        <v>11646.51718274254</v>
      </c>
      <c r="I140" s="27">
        <v>13574.108121900621</v>
      </c>
      <c r="J140" s="27">
        <v>15017.378173551038</v>
      </c>
      <c r="K140" s="27">
        <v>16732.369542298489</v>
      </c>
      <c r="L140" s="27">
        <v>17393.25535986789</v>
      </c>
      <c r="M140" s="27">
        <v>17557.56908131504</v>
      </c>
      <c r="N140" s="27">
        <v>18560.626636517809</v>
      </c>
      <c r="O140" s="27">
        <v>20553.849446250813</v>
      </c>
      <c r="P140" s="27">
        <v>21340.222266358691</v>
      </c>
      <c r="Q140" s="27">
        <v>18602.121856437967</v>
      </c>
      <c r="R140" s="27">
        <v>20912.715458684608</v>
      </c>
      <c r="S140" s="27">
        <v>22422.141959076711</v>
      </c>
      <c r="T140" s="27">
        <v>24269.491361705248</v>
      </c>
      <c r="U140" s="27">
        <v>24675.262968418512</v>
      </c>
      <c r="V140" s="27">
        <v>24400.949557766482</v>
      </c>
      <c r="W140" s="27">
        <v>25282.818055431868</v>
      </c>
      <c r="X140" s="27">
        <v>27407.24832579157</v>
      </c>
      <c r="Y140" s="27">
        <v>28081.730628075762</v>
      </c>
      <c r="Z140" s="27">
        <v>24169.100015564058</v>
      </c>
      <c r="AA140" s="27">
        <v>26910.566371153269</v>
      </c>
    </row>
    <row r="141" spans="1:27">
      <c r="A141" s="11" t="s">
        <v>27</v>
      </c>
      <c r="B141" s="11" t="s">
        <v>77</v>
      </c>
      <c r="C141" s="12">
        <v>170.73657231521599</v>
      </c>
      <c r="D141" s="12">
        <v>271.02659613227797</v>
      </c>
      <c r="E141" s="12">
        <v>364.61217525482101</v>
      </c>
      <c r="F141" s="12">
        <v>433.515061378479</v>
      </c>
      <c r="G141" s="12">
        <v>491.33212779235799</v>
      </c>
      <c r="H141" s="12">
        <v>537.96257328033403</v>
      </c>
      <c r="I141" s="12">
        <v>628.63861667633</v>
      </c>
      <c r="J141" s="12">
        <v>744.69144169867002</v>
      </c>
      <c r="K141" s="12">
        <v>834.17623154640103</v>
      </c>
      <c r="L141" s="12">
        <v>930.99321594810397</v>
      </c>
      <c r="M141" s="12">
        <v>1074.14943380928</v>
      </c>
      <c r="N141" s="12">
        <v>1213.57205568313</v>
      </c>
      <c r="O141" s="12">
        <v>1346.8461012144001</v>
      </c>
      <c r="P141" s="12">
        <v>1448.26709294128</v>
      </c>
      <c r="Q141" s="12">
        <v>1535.49846985626</v>
      </c>
      <c r="R141" s="12">
        <v>1600.0345159969299</v>
      </c>
      <c r="S141" s="12">
        <v>1631.78200566339</v>
      </c>
      <c r="T141" s="12">
        <v>1631.25720968532</v>
      </c>
      <c r="U141" s="12">
        <v>1608.29734389686</v>
      </c>
      <c r="V141" s="12">
        <v>1592.3826875572199</v>
      </c>
      <c r="W141" s="12">
        <v>1609.1850913639</v>
      </c>
      <c r="X141" s="12">
        <v>1612.64655553436</v>
      </c>
      <c r="Y141" s="12">
        <v>1621.0805255661001</v>
      </c>
      <c r="Z141" s="12">
        <v>1616.25457901</v>
      </c>
      <c r="AA141" s="12">
        <v>1614.1067826347301</v>
      </c>
    </row>
    <row r="142" spans="1:27">
      <c r="A142" s="11" t="s">
        <v>27</v>
      </c>
      <c r="B142" s="11" t="s">
        <v>78</v>
      </c>
      <c r="C142" s="12">
        <v>200.989573385596</v>
      </c>
      <c r="D142" s="12">
        <v>319.03740072143</v>
      </c>
      <c r="E142" s="12">
        <v>429.04471530914299</v>
      </c>
      <c r="F142" s="12">
        <v>510.40048154830902</v>
      </c>
      <c r="G142" s="12">
        <v>578.22144424438397</v>
      </c>
      <c r="H142" s="12">
        <v>632.9301015625</v>
      </c>
      <c r="I142" s="12">
        <v>739.72272038078302</v>
      </c>
      <c r="J142" s="12">
        <v>876.232886161446</v>
      </c>
      <c r="K142" s="12">
        <v>981.99173979949899</v>
      </c>
      <c r="L142" s="12">
        <v>1095.8934521961201</v>
      </c>
      <c r="M142" s="12">
        <v>1264.3807861595101</v>
      </c>
      <c r="N142" s="12">
        <v>1428.90015901947</v>
      </c>
      <c r="O142" s="12">
        <v>1585.3756250782001</v>
      </c>
      <c r="P142" s="12">
        <v>1705.2134143962801</v>
      </c>
      <c r="Q142" s="12">
        <v>1807.05180854797</v>
      </c>
      <c r="R142" s="12">
        <v>1884.07358894348</v>
      </c>
      <c r="S142" s="12">
        <v>1919.9871363754201</v>
      </c>
      <c r="T142" s="12">
        <v>1919.52896630859</v>
      </c>
      <c r="U142" s="12">
        <v>1893.15359286785</v>
      </c>
      <c r="V142" s="12">
        <v>1873.7883955001801</v>
      </c>
      <c r="W142" s="12">
        <v>1893.72010437011</v>
      </c>
      <c r="X142" s="12">
        <v>1897.3207405338201</v>
      </c>
      <c r="Y142" s="12">
        <v>1907.6047314224199</v>
      </c>
      <c r="Z142" s="12">
        <v>1902.3930373001001</v>
      </c>
      <c r="AA142" s="12">
        <v>1900.32827316665</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6032.550265195182</v>
      </c>
      <c r="D145" s="27">
        <v>6741.6639254230695</v>
      </c>
      <c r="E145" s="27">
        <v>7234.4333925656902</v>
      </c>
      <c r="F145" s="27">
        <v>8639.8494028096993</v>
      </c>
      <c r="G145" s="27">
        <v>9717.1009512390392</v>
      </c>
      <c r="H145" s="27">
        <v>9936.1507321791287</v>
      </c>
      <c r="I145" s="27">
        <v>11013.092385059512</v>
      </c>
      <c r="J145" s="27">
        <v>12100.40720565415</v>
      </c>
      <c r="K145" s="27">
        <v>12236.489950760451</v>
      </c>
      <c r="L145" s="27">
        <v>13439.2159077246</v>
      </c>
      <c r="M145" s="27">
        <v>13672.51420741101</v>
      </c>
      <c r="N145" s="27">
        <v>13430.418450311139</v>
      </c>
      <c r="O145" s="27">
        <v>14826.981118763069</v>
      </c>
      <c r="P145" s="27">
        <v>15551.365105731758</v>
      </c>
      <c r="Q145" s="27">
        <v>15167.955045841631</v>
      </c>
      <c r="R145" s="27">
        <v>16372.94099871238</v>
      </c>
      <c r="S145" s="27">
        <v>17617.607203759158</v>
      </c>
      <c r="T145" s="27">
        <v>17536.863766837618</v>
      </c>
      <c r="U145" s="27">
        <v>18949.196158829138</v>
      </c>
      <c r="V145" s="27">
        <v>19065.35722726303</v>
      </c>
      <c r="W145" s="27">
        <v>18469.794521466738</v>
      </c>
      <c r="X145" s="27">
        <v>20161.398008790344</v>
      </c>
      <c r="Y145" s="27">
        <v>20902.311363198067</v>
      </c>
      <c r="Z145" s="27">
        <v>20262.283274747126</v>
      </c>
      <c r="AA145" s="27">
        <v>21724.63052720797</v>
      </c>
    </row>
    <row r="146" spans="1:27">
      <c r="A146" s="11" t="s">
        <v>28</v>
      </c>
      <c r="B146" s="11" t="s">
        <v>77</v>
      </c>
      <c r="C146" s="12">
        <v>143.29300710868799</v>
      </c>
      <c r="D146" s="12">
        <v>255.76398867511699</v>
      </c>
      <c r="E146" s="12">
        <v>357.52801864624001</v>
      </c>
      <c r="F146" s="12">
        <v>445.54165215015399</v>
      </c>
      <c r="G146" s="12">
        <v>520.12966683208901</v>
      </c>
      <c r="H146" s="12">
        <v>534.02016511058798</v>
      </c>
      <c r="I146" s="12">
        <v>574.53475114750802</v>
      </c>
      <c r="J146" s="12">
        <v>646.88976578116399</v>
      </c>
      <c r="K146" s="12">
        <v>695.01031002807599</v>
      </c>
      <c r="L146" s="12">
        <v>741.59667624759595</v>
      </c>
      <c r="M146" s="12">
        <v>840.88007071781101</v>
      </c>
      <c r="N146" s="12">
        <v>953.30334236144995</v>
      </c>
      <c r="O146" s="12">
        <v>1060.5590578613201</v>
      </c>
      <c r="P146" s="12">
        <v>1150.07071945095</v>
      </c>
      <c r="Q146" s="12">
        <v>1245.2576293105999</v>
      </c>
      <c r="R146" s="12">
        <v>1291.8352432022</v>
      </c>
      <c r="S146" s="12">
        <v>1313.6738929204901</v>
      </c>
      <c r="T146" s="12">
        <v>1317.47925999927</v>
      </c>
      <c r="U146" s="12">
        <v>1309.5394803931699</v>
      </c>
      <c r="V146" s="12">
        <v>1283.23052585649</v>
      </c>
      <c r="W146" s="12">
        <v>1289.17600824069</v>
      </c>
      <c r="X146" s="12">
        <v>1299.88875186872</v>
      </c>
      <c r="Y146" s="12">
        <v>1310.3467783927899</v>
      </c>
      <c r="Z146" s="12">
        <v>1322.1047690553601</v>
      </c>
      <c r="AA146" s="12">
        <v>1335.06459374618</v>
      </c>
    </row>
    <row r="147" spans="1:27">
      <c r="A147" s="11" t="s">
        <v>28</v>
      </c>
      <c r="B147" s="11" t="s">
        <v>78</v>
      </c>
      <c r="C147" s="12">
        <v>168.704932928353</v>
      </c>
      <c r="D147" s="12">
        <v>300.96568352031699</v>
      </c>
      <c r="E147" s="12">
        <v>420.62929403874199</v>
      </c>
      <c r="F147" s="12">
        <v>524.38640554618803</v>
      </c>
      <c r="G147" s="12">
        <v>612.38346818911998</v>
      </c>
      <c r="H147" s="12">
        <v>628.46164631843499</v>
      </c>
      <c r="I147" s="12">
        <v>676.28664983129499</v>
      </c>
      <c r="J147" s="12">
        <v>761.04956164550697</v>
      </c>
      <c r="K147" s="12">
        <v>817.92355801963799</v>
      </c>
      <c r="L147" s="12">
        <v>872.54572413969004</v>
      </c>
      <c r="M147" s="12">
        <v>989.61070001208702</v>
      </c>
      <c r="N147" s="12">
        <v>1122.4324638268899</v>
      </c>
      <c r="O147" s="12">
        <v>1248.0938280677699</v>
      </c>
      <c r="P147" s="12">
        <v>1353.2335455713201</v>
      </c>
      <c r="Q147" s="12">
        <v>1466.2927761599401</v>
      </c>
      <c r="R147" s="12">
        <v>1520.0168604907899</v>
      </c>
      <c r="S147" s="12">
        <v>1546.0309045157401</v>
      </c>
      <c r="T147" s="12">
        <v>1550.0410489487599</v>
      </c>
      <c r="U147" s="12">
        <v>1541.08904015591</v>
      </c>
      <c r="V147" s="12">
        <v>1510.22241112184</v>
      </c>
      <c r="W147" s="12">
        <v>1517.4149307038699</v>
      </c>
      <c r="X147" s="12">
        <v>1529.6520412750201</v>
      </c>
      <c r="Y147" s="12">
        <v>1542.0633693828499</v>
      </c>
      <c r="Z147" s="12">
        <v>1556.6243806693501</v>
      </c>
      <c r="AA147" s="12">
        <v>1571.01727978754</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3704.5986774678731</v>
      </c>
      <c r="D150" s="27">
        <v>3951.9879675160155</v>
      </c>
      <c r="E150" s="27">
        <v>4064.8608360442545</v>
      </c>
      <c r="F150" s="27">
        <v>4530.5997471658766</v>
      </c>
      <c r="G150" s="27">
        <v>4981.5093882419105</v>
      </c>
      <c r="H150" s="27">
        <v>5023.1782536229002</v>
      </c>
      <c r="I150" s="27">
        <v>5534.6410557362806</v>
      </c>
      <c r="J150" s="27">
        <v>5907.0055017340592</v>
      </c>
      <c r="K150" s="27">
        <v>6198.1437322020302</v>
      </c>
      <c r="L150" s="27">
        <v>6659.2328000294901</v>
      </c>
      <c r="M150" s="27">
        <v>6727.6850710983799</v>
      </c>
      <c r="N150" s="27">
        <v>6661.3708876567798</v>
      </c>
      <c r="O150" s="27">
        <v>7203.2358558606793</v>
      </c>
      <c r="P150" s="27">
        <v>7704.5469489327788</v>
      </c>
      <c r="Q150" s="27">
        <v>7552.6843345712996</v>
      </c>
      <c r="R150" s="27">
        <v>8145.7934328894798</v>
      </c>
      <c r="S150" s="27">
        <v>8520.7085108148403</v>
      </c>
      <c r="T150" s="27">
        <v>8753.6659366573604</v>
      </c>
      <c r="U150" s="27">
        <v>9205.5890100437209</v>
      </c>
      <c r="V150" s="27">
        <v>9118.8385776861087</v>
      </c>
      <c r="W150" s="27">
        <v>8868.1846931128803</v>
      </c>
      <c r="X150" s="27">
        <v>9444.4097326103201</v>
      </c>
      <c r="Y150" s="27">
        <v>9951.9811732983799</v>
      </c>
      <c r="Z150" s="27">
        <v>9653.1845867405209</v>
      </c>
      <c r="AA150" s="27">
        <v>10332.95678012773</v>
      </c>
    </row>
    <row r="151" spans="1:27">
      <c r="A151" s="11" t="s">
        <v>29</v>
      </c>
      <c r="B151" s="11" t="s">
        <v>77</v>
      </c>
      <c r="C151" s="12">
        <v>89.657645763158797</v>
      </c>
      <c r="D151" s="12">
        <v>114.29837915420499</v>
      </c>
      <c r="E151" s="12">
        <v>136.499187809467</v>
      </c>
      <c r="F151" s="12">
        <v>153.47137885951901</v>
      </c>
      <c r="G151" s="12">
        <v>168.71122862243601</v>
      </c>
      <c r="H151" s="12">
        <v>182.000407061576</v>
      </c>
      <c r="I151" s="12">
        <v>212.364946892738</v>
      </c>
      <c r="J151" s="12">
        <v>244.993819319099</v>
      </c>
      <c r="K151" s="12">
        <v>278.87585380935599</v>
      </c>
      <c r="L151" s="12">
        <v>319.96898813056902</v>
      </c>
      <c r="M151" s="12">
        <v>366.74847387409199</v>
      </c>
      <c r="N151" s="12">
        <v>408.26860507011401</v>
      </c>
      <c r="O151" s="12">
        <v>445.00390428543</v>
      </c>
      <c r="P151" s="12">
        <v>472.648539402008</v>
      </c>
      <c r="Q151" s="12">
        <v>491.72651744413298</v>
      </c>
      <c r="R151" s="12">
        <v>509.34018567419002</v>
      </c>
      <c r="S151" s="12">
        <v>512.97198352861403</v>
      </c>
      <c r="T151" s="12">
        <v>511.52956985139798</v>
      </c>
      <c r="U151" s="12">
        <v>508.785446811437</v>
      </c>
      <c r="V151" s="12">
        <v>510.01096944045997</v>
      </c>
      <c r="W151" s="12">
        <v>516.66449789214096</v>
      </c>
      <c r="X151" s="12">
        <v>516.29217314624702</v>
      </c>
      <c r="Y151" s="12">
        <v>519.87931920623703</v>
      </c>
      <c r="Z151" s="12">
        <v>515.41679166221604</v>
      </c>
      <c r="AA151" s="12">
        <v>516.51390412759702</v>
      </c>
    </row>
    <row r="152" spans="1:27">
      <c r="A152" s="11" t="s">
        <v>29</v>
      </c>
      <c r="B152" s="11" t="s">
        <v>78</v>
      </c>
      <c r="C152" s="12">
        <v>105.53637610159799</v>
      </c>
      <c r="D152" s="12">
        <v>134.54207882475799</v>
      </c>
      <c r="E152" s="12">
        <v>160.60117865133199</v>
      </c>
      <c r="F152" s="12">
        <v>180.61600359445799</v>
      </c>
      <c r="G152" s="12">
        <v>198.54170679283101</v>
      </c>
      <c r="H152" s="12">
        <v>214.13861746406499</v>
      </c>
      <c r="I152" s="12">
        <v>250.019961629867</v>
      </c>
      <c r="J152" s="12">
        <v>288.32533320331498</v>
      </c>
      <c r="K152" s="12">
        <v>328.314285769462</v>
      </c>
      <c r="L152" s="12">
        <v>376.462464162826</v>
      </c>
      <c r="M152" s="12">
        <v>431.50499639320299</v>
      </c>
      <c r="N152" s="12">
        <v>480.43417262649501</v>
      </c>
      <c r="O152" s="12">
        <v>523.68697713279698</v>
      </c>
      <c r="P152" s="12">
        <v>556.48073955345103</v>
      </c>
      <c r="Q152" s="12">
        <v>578.64402982568697</v>
      </c>
      <c r="R152" s="12">
        <v>599.34393698883002</v>
      </c>
      <c r="S152" s="12">
        <v>603.85658232685898</v>
      </c>
      <c r="T152" s="12">
        <v>602.26423730307795</v>
      </c>
      <c r="U152" s="12">
        <v>599.15596868515001</v>
      </c>
      <c r="V152" s="12">
        <v>600.47943143987595</v>
      </c>
      <c r="W152" s="12">
        <v>608.31755186367002</v>
      </c>
      <c r="X152" s="12">
        <v>607.99034722495003</v>
      </c>
      <c r="Y152" s="12">
        <v>611.84340022849995</v>
      </c>
      <c r="Z152" s="12">
        <v>606.42163699281195</v>
      </c>
      <c r="AA152" s="12">
        <v>607.68745267867996</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345.02258142201538</v>
      </c>
      <c r="D155" s="27">
        <v>395.96934933289816</v>
      </c>
      <c r="E155" s="27">
        <v>426.1009109237217</v>
      </c>
      <c r="F155" s="27">
        <v>504.00167589442782</v>
      </c>
      <c r="G155" s="27">
        <v>549.58401502373056</v>
      </c>
      <c r="H155" s="27">
        <v>581.72158372080389</v>
      </c>
      <c r="I155" s="27">
        <v>629.29685167945104</v>
      </c>
      <c r="J155" s="27">
        <v>688.87780529595705</v>
      </c>
      <c r="K155" s="27">
        <v>723.60727302680095</v>
      </c>
      <c r="L155" s="27">
        <v>787.60092032484113</v>
      </c>
      <c r="M155" s="27">
        <v>827.13046110373602</v>
      </c>
      <c r="N155" s="27">
        <v>827.9760844787329</v>
      </c>
      <c r="O155" s="27">
        <v>920.19062778585408</v>
      </c>
      <c r="P155" s="27">
        <v>955.67176806251996</v>
      </c>
      <c r="Q155" s="27">
        <v>968.00296881859788</v>
      </c>
      <c r="R155" s="27">
        <v>1011.206240364169</v>
      </c>
      <c r="S155" s="27">
        <v>1075.4049119258539</v>
      </c>
      <c r="T155" s="27">
        <v>1102.8125365044962</v>
      </c>
      <c r="U155" s="27">
        <v>1172.121455763124</v>
      </c>
      <c r="V155" s="27">
        <v>1210.405513145618</v>
      </c>
      <c r="W155" s="27">
        <v>1190.8891086382769</v>
      </c>
      <c r="X155" s="27">
        <v>1306.6205353586388</v>
      </c>
      <c r="Y155" s="27">
        <v>1336.9210396684671</v>
      </c>
      <c r="Z155" s="27">
        <v>1340.7806298885489</v>
      </c>
      <c r="AA155" s="27">
        <v>1384.4503601636791</v>
      </c>
    </row>
    <row r="156" spans="1:27">
      <c r="A156" s="11" t="s">
        <v>30</v>
      </c>
      <c r="B156" s="11" t="s">
        <v>77</v>
      </c>
      <c r="C156" s="12">
        <v>17.726754470162</v>
      </c>
      <c r="D156" s="12">
        <v>25.258000626564002</v>
      </c>
      <c r="E156" s="12">
        <v>31.8795508277416</v>
      </c>
      <c r="F156" s="12">
        <v>36.882823623418801</v>
      </c>
      <c r="G156" s="12">
        <v>40.805560400724403</v>
      </c>
      <c r="H156" s="12">
        <v>43.744929720394303</v>
      </c>
      <c r="I156" s="12">
        <v>49.851699732542002</v>
      </c>
      <c r="J156" s="12">
        <v>57.8254794038534</v>
      </c>
      <c r="K156" s="12">
        <v>65.3780653233528</v>
      </c>
      <c r="L156" s="12">
        <v>74.877100697874994</v>
      </c>
      <c r="M156" s="12">
        <v>86.0536642391681</v>
      </c>
      <c r="N156" s="12">
        <v>97.179419103145605</v>
      </c>
      <c r="O156" s="12">
        <v>107.207877111241</v>
      </c>
      <c r="P156" s="12">
        <v>115.779987568378</v>
      </c>
      <c r="Q156" s="12">
        <v>122.554623687505</v>
      </c>
      <c r="R156" s="12">
        <v>127.785576768517</v>
      </c>
      <c r="S156" s="12">
        <v>130.40178521919199</v>
      </c>
      <c r="T156" s="12">
        <v>130.522377615213</v>
      </c>
      <c r="U156" s="12">
        <v>129.866605483293</v>
      </c>
      <c r="V156" s="12">
        <v>130.032329169988</v>
      </c>
      <c r="W156" s="12">
        <v>131.84604522085101</v>
      </c>
      <c r="X156" s="12">
        <v>132.27082337212499</v>
      </c>
      <c r="Y156" s="12">
        <v>134.00725773143699</v>
      </c>
      <c r="Z156" s="12">
        <v>133.32466077700201</v>
      </c>
      <c r="AA156" s="12">
        <v>133.54512104010499</v>
      </c>
    </row>
    <row r="157" spans="1:27">
      <c r="A157" s="11" t="s">
        <v>30</v>
      </c>
      <c r="B157" s="11" t="s">
        <v>78</v>
      </c>
      <c r="C157" s="12">
        <v>20.8651943861246</v>
      </c>
      <c r="D157" s="12">
        <v>29.717400698065699</v>
      </c>
      <c r="E157" s="12">
        <v>37.5279257039725</v>
      </c>
      <c r="F157" s="12">
        <v>43.405118464466099</v>
      </c>
      <c r="G157" s="12">
        <v>48.033265609860401</v>
      </c>
      <c r="H157" s="12">
        <v>51.4764600559473</v>
      </c>
      <c r="I157" s="12">
        <v>58.659149774312901</v>
      </c>
      <c r="J157" s="12">
        <v>68.073369701862305</v>
      </c>
      <c r="K157" s="12">
        <v>76.971295164346699</v>
      </c>
      <c r="L157" s="12">
        <v>88.120505812525707</v>
      </c>
      <c r="M157" s="12">
        <v>101.269984705686</v>
      </c>
      <c r="N157" s="12">
        <v>114.361984266638</v>
      </c>
      <c r="O157" s="12">
        <v>126.23031735029799</v>
      </c>
      <c r="P157" s="12">
        <v>136.27587266617999</v>
      </c>
      <c r="Q157" s="12">
        <v>144.23034214550199</v>
      </c>
      <c r="R157" s="12">
        <v>150.452480009466</v>
      </c>
      <c r="S157" s="12">
        <v>153.45288446462101</v>
      </c>
      <c r="T157" s="12">
        <v>153.617495784282</v>
      </c>
      <c r="U157" s="12">
        <v>152.81749913346701</v>
      </c>
      <c r="V157" s="12">
        <v>153.000218988716</v>
      </c>
      <c r="W157" s="12">
        <v>155.16720998206699</v>
      </c>
      <c r="X157" s="12">
        <v>155.73576399729899</v>
      </c>
      <c r="Y157" s="12">
        <v>157.68817666309999</v>
      </c>
      <c r="Z157" s="12">
        <v>156.96576461970801</v>
      </c>
      <c r="AA157" s="12">
        <v>157.241151334226</v>
      </c>
    </row>
  </sheetData>
  <sheetProtection algorithmName="SHA-512" hashValue="679snmxQ87AVgFOepCCgc2VZaqrTzWbZCYQZAae/NTr27nSaY2qNDGnHH+qpVsq2BQ3hCTDFCWOBkUh1ELLSQg==" saltValue="po8O5vOaSjr8k91m8oZkkw=="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rgb="FF188736"/>
  </sheetPr>
  <dimension ref="A1:AF157"/>
  <sheetViews>
    <sheetView zoomScale="85" zoomScaleNormal="85" workbookViewId="0"/>
  </sheetViews>
  <sheetFormatPr defaultColWidth="9.1796875" defaultRowHeight="14.5"/>
  <cols>
    <col min="1" max="1" width="16" style="6" customWidth="1"/>
    <col min="2" max="2" width="30.54296875" style="6" customWidth="1"/>
    <col min="3" max="27" width="9.36328125" style="6" customWidth="1"/>
    <col min="28" max="29" width="9.453125" style="6" customWidth="1"/>
    <col min="30" max="30" width="11.54296875" style="6" bestFit="1" customWidth="1"/>
    <col min="31" max="16384" width="9.1796875" style="6"/>
  </cols>
  <sheetData>
    <row r="1" spans="1:32" s="10" customFormat="1" ht="23.25" customHeight="1">
      <c r="A1" s="9" t="s">
        <v>124</v>
      </c>
      <c r="B1" s="8"/>
      <c r="C1" s="8"/>
      <c r="D1" s="8"/>
      <c r="E1" s="8"/>
      <c r="F1" s="8"/>
      <c r="G1" s="8"/>
      <c r="H1" s="8"/>
      <c r="I1" s="8"/>
      <c r="J1" s="8"/>
      <c r="K1" s="8"/>
      <c r="L1" s="8"/>
      <c r="M1" s="8"/>
      <c r="N1" s="8"/>
      <c r="O1" s="8"/>
      <c r="P1" s="8"/>
      <c r="Q1" s="8"/>
      <c r="R1" s="8"/>
      <c r="S1" s="8"/>
      <c r="T1" s="8"/>
      <c r="U1" s="8"/>
      <c r="V1" s="8"/>
      <c r="W1" s="8"/>
      <c r="X1" s="8"/>
      <c r="Y1" s="8"/>
      <c r="Z1" s="8"/>
      <c r="AA1" s="8"/>
    </row>
    <row r="2" spans="1:32" s="10" customFormat="1">
      <c r="A2" s="7" t="s">
        <v>106</v>
      </c>
    </row>
    <row r="3" spans="1:32" s="10" customFormat="1"/>
    <row r="4" spans="1:32">
      <c r="A4" s="7" t="s">
        <v>52</v>
      </c>
      <c r="B4" s="7"/>
      <c r="C4" s="10"/>
      <c r="D4" s="10"/>
      <c r="E4" s="10"/>
      <c r="F4" s="10"/>
      <c r="G4" s="10"/>
      <c r="H4" s="10"/>
      <c r="I4" s="10"/>
      <c r="J4" s="10"/>
      <c r="K4" s="10"/>
      <c r="L4" s="10"/>
      <c r="M4" s="10"/>
      <c r="N4" s="10"/>
      <c r="O4" s="10"/>
      <c r="P4" s="10"/>
      <c r="Q4" s="10"/>
      <c r="R4" s="10"/>
      <c r="S4" s="10"/>
      <c r="T4" s="10"/>
      <c r="U4" s="10"/>
      <c r="V4" s="10"/>
      <c r="W4" s="10"/>
      <c r="X4" s="10"/>
      <c r="Y4" s="10"/>
      <c r="Z4" s="10"/>
      <c r="AA4" s="10"/>
    </row>
    <row r="5" spans="1:32">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32">
      <c r="A6" s="11" t="s">
        <v>18</v>
      </c>
      <c r="B6" s="11" t="s">
        <v>2</v>
      </c>
      <c r="C6" s="12">
        <v>16456</v>
      </c>
      <c r="D6" s="12">
        <v>16456</v>
      </c>
      <c r="E6" s="12">
        <v>13593.430336689999</v>
      </c>
      <c r="F6" s="12">
        <v>11262.724937400999</v>
      </c>
      <c r="G6" s="12">
        <v>10114.9939411659</v>
      </c>
      <c r="H6" s="12">
        <v>9136.6255931085998</v>
      </c>
      <c r="I6" s="12">
        <v>7344.1186153429981</v>
      </c>
      <c r="J6" s="12">
        <v>7167.0591239627984</v>
      </c>
      <c r="K6" s="12">
        <v>6439.7312664567989</v>
      </c>
      <c r="L6" s="12">
        <v>5622.6505184262987</v>
      </c>
      <c r="M6" s="12">
        <v>4380.225196285799</v>
      </c>
      <c r="N6" s="12">
        <v>4380.2232121457982</v>
      </c>
      <c r="O6" s="12">
        <v>3643.6026304934994</v>
      </c>
      <c r="P6" s="12">
        <v>3584.6997855032996</v>
      </c>
      <c r="Q6" s="12">
        <v>3584.6889154395985</v>
      </c>
      <c r="R6" s="12">
        <v>2083.3027567283002</v>
      </c>
      <c r="S6" s="12">
        <v>2083.3007477753999</v>
      </c>
      <c r="T6" s="12">
        <v>4.3920754299999976E-2</v>
      </c>
      <c r="U6" s="12">
        <v>4.1820102599999971E-2</v>
      </c>
      <c r="V6" s="12">
        <v>3.6116626899999997E-2</v>
      </c>
      <c r="W6" s="12">
        <v>3.2439858099999982E-2</v>
      </c>
      <c r="X6" s="12">
        <v>1.5476538899999991E-2</v>
      </c>
      <c r="Y6" s="12">
        <v>1.303242319999999E-2</v>
      </c>
      <c r="Z6" s="12">
        <v>1.0545486999999999E-2</v>
      </c>
      <c r="AA6" s="12">
        <v>8.1442966999999995E-3</v>
      </c>
    </row>
    <row r="7" spans="1:32">
      <c r="A7" s="11" t="s">
        <v>18</v>
      </c>
      <c r="B7" s="11" t="s">
        <v>11</v>
      </c>
      <c r="C7" s="12">
        <v>4835</v>
      </c>
      <c r="D7" s="12">
        <v>4835</v>
      </c>
      <c r="E7" s="12">
        <v>3146.679280278699</v>
      </c>
      <c r="F7" s="12">
        <v>3146.6784644321001</v>
      </c>
      <c r="G7" s="12">
        <v>2489.9713943960005</v>
      </c>
      <c r="H7" s="12">
        <v>1910.1204986799999</v>
      </c>
      <c r="I7" s="12">
        <v>1373.4037339289998</v>
      </c>
      <c r="J7" s="12">
        <v>1140.2398054130001</v>
      </c>
      <c r="K7" s="12">
        <v>7.5116966699999996E-2</v>
      </c>
      <c r="L7" s="12">
        <v>7.4828576499999896E-2</v>
      </c>
      <c r="M7" s="12">
        <v>6.0375303500000005E-2</v>
      </c>
      <c r="N7" s="12">
        <v>6.0366012899999884E-2</v>
      </c>
      <c r="O7" s="12">
        <v>6.0277632500000004E-2</v>
      </c>
      <c r="P7" s="12">
        <v>2.6185816599999988E-2</v>
      </c>
      <c r="Q7" s="12">
        <v>2.6183648199999993E-2</v>
      </c>
      <c r="R7" s="12">
        <v>1.7924636299999987E-2</v>
      </c>
      <c r="S7" s="12">
        <v>1.7648900799999988E-2</v>
      </c>
      <c r="T7" s="12">
        <v>1.6858685599999999E-2</v>
      </c>
      <c r="U7" s="12">
        <v>1.6854005500000001E-2</v>
      </c>
      <c r="V7" s="12">
        <v>1.6843027099999981E-2</v>
      </c>
      <c r="W7" s="12">
        <v>1.6841230999999991E-2</v>
      </c>
      <c r="X7" s="12">
        <v>1.6261444800000004E-2</v>
      </c>
      <c r="Y7" s="12">
        <v>3.7905341E-3</v>
      </c>
      <c r="Z7" s="12">
        <v>3.7894866999999902E-3</v>
      </c>
      <c r="AA7" s="12">
        <v>0</v>
      </c>
    </row>
    <row r="8" spans="1:32">
      <c r="A8" s="11" t="s">
        <v>18</v>
      </c>
      <c r="B8" s="11" t="s">
        <v>8</v>
      </c>
      <c r="C8" s="12">
        <v>2954.8999938964839</v>
      </c>
      <c r="D8" s="12">
        <v>2774.9036000295937</v>
      </c>
      <c r="E8" s="12">
        <v>2774.9043863733141</v>
      </c>
      <c r="F8" s="12">
        <v>2774.904746825584</v>
      </c>
      <c r="G8" s="12">
        <v>2774.9047806122439</v>
      </c>
      <c r="H8" s="12">
        <v>2774.9057072145442</v>
      </c>
      <c r="I8" s="12">
        <v>2774.9059393310336</v>
      </c>
      <c r="J8" s="12">
        <v>2774.9061360687738</v>
      </c>
      <c r="K8" s="12">
        <v>2774.9062156472837</v>
      </c>
      <c r="L8" s="12">
        <v>2774.9066914697842</v>
      </c>
      <c r="M8" s="12">
        <v>2774.9073453150841</v>
      </c>
      <c r="N8" s="12">
        <v>2774.9078458120439</v>
      </c>
      <c r="O8" s="12">
        <v>2774.9083787454838</v>
      </c>
      <c r="P8" s="12">
        <v>2389.908387428784</v>
      </c>
      <c r="Q8" s="12">
        <v>1860.9104237093841</v>
      </c>
      <c r="R8" s="12">
        <v>1860.9104277714839</v>
      </c>
      <c r="S8" s="12">
        <v>1716.5105549222001</v>
      </c>
      <c r="T8" s="12">
        <v>1716.5105662731999</v>
      </c>
      <c r="U8" s="12">
        <v>1716.5116307883998</v>
      </c>
      <c r="V8" s="12">
        <v>1716.5117588348</v>
      </c>
      <c r="W8" s="12">
        <v>1276.5412864221998</v>
      </c>
      <c r="X8" s="12">
        <v>1276.6319715582999</v>
      </c>
      <c r="Y8" s="12">
        <v>632.13200557139999</v>
      </c>
      <c r="Z8" s="12">
        <v>388.13332500299998</v>
      </c>
      <c r="AA8" s="12">
        <v>388.13333507649998</v>
      </c>
    </row>
    <row r="9" spans="1:32">
      <c r="A9" s="11" t="s">
        <v>18</v>
      </c>
      <c r="B9" s="11" t="s">
        <v>12</v>
      </c>
      <c r="C9" s="12">
        <v>1300</v>
      </c>
      <c r="D9" s="12">
        <v>1300</v>
      </c>
      <c r="E9" s="12">
        <v>1300</v>
      </c>
      <c r="F9" s="12">
        <v>1300</v>
      </c>
      <c r="G9" s="12">
        <v>1300</v>
      </c>
      <c r="H9" s="12">
        <v>1300</v>
      </c>
      <c r="I9" s="12">
        <v>1300</v>
      </c>
      <c r="J9" s="12">
        <v>1300</v>
      </c>
      <c r="K9" s="12">
        <v>1300</v>
      </c>
      <c r="L9" s="12">
        <v>1300</v>
      </c>
      <c r="M9" s="12">
        <v>1300</v>
      </c>
      <c r="N9" s="12">
        <v>1300</v>
      </c>
      <c r="O9" s="12">
        <v>500</v>
      </c>
      <c r="P9" s="12">
        <v>500</v>
      </c>
      <c r="Q9" s="12">
        <v>500</v>
      </c>
      <c r="R9" s="12">
        <v>500</v>
      </c>
      <c r="S9" s="12">
        <v>0</v>
      </c>
      <c r="T9" s="12">
        <v>0</v>
      </c>
      <c r="U9" s="12">
        <v>0</v>
      </c>
      <c r="V9" s="12">
        <v>0</v>
      </c>
      <c r="W9" s="12">
        <v>0</v>
      </c>
      <c r="X9" s="12">
        <v>0</v>
      </c>
      <c r="Y9" s="12">
        <v>0</v>
      </c>
      <c r="Z9" s="12">
        <v>0</v>
      </c>
      <c r="AA9" s="12">
        <v>0</v>
      </c>
    </row>
    <row r="10" spans="1:32">
      <c r="A10" s="11" t="s">
        <v>18</v>
      </c>
      <c r="B10" s="11" t="s">
        <v>5</v>
      </c>
      <c r="C10" s="12">
        <v>7382.1729815381241</v>
      </c>
      <c r="D10" s="12">
        <v>8132.1763193321431</v>
      </c>
      <c r="E10" s="12">
        <v>8132.1776638114534</v>
      </c>
      <c r="F10" s="12">
        <v>8132.1780333742836</v>
      </c>
      <c r="G10" s="12">
        <v>8132.1781818100444</v>
      </c>
      <c r="H10" s="12">
        <v>8132.184556227443</v>
      </c>
      <c r="I10" s="12">
        <v>8132.1848066621442</v>
      </c>
      <c r="J10" s="12">
        <v>7749.6851074129445</v>
      </c>
      <c r="K10" s="12">
        <v>7749.6855237275431</v>
      </c>
      <c r="L10" s="12">
        <v>7472.826510531082</v>
      </c>
      <c r="M10" s="12">
        <v>6879.326677692382</v>
      </c>
      <c r="N10" s="12">
        <v>6762.3270956230826</v>
      </c>
      <c r="O10" s="12">
        <v>7648.7734317781806</v>
      </c>
      <c r="P10" s="12">
        <v>7648.7735831373802</v>
      </c>
      <c r="Q10" s="12">
        <v>9155.5681863949831</v>
      </c>
      <c r="R10" s="12">
        <v>9155.568254377682</v>
      </c>
      <c r="S10" s="12">
        <v>9079.9263872377815</v>
      </c>
      <c r="T10" s="12">
        <v>9014.9670325443822</v>
      </c>
      <c r="U10" s="12">
        <v>9709.7084217587817</v>
      </c>
      <c r="V10" s="12">
        <v>9615.708743563082</v>
      </c>
      <c r="W10" s="12">
        <v>10997.867250644982</v>
      </c>
      <c r="X10" s="12">
        <v>12073.31524945106</v>
      </c>
      <c r="Y10" s="12">
        <v>12073.31549983856</v>
      </c>
      <c r="Z10" s="12">
        <v>13090.81818516706</v>
      </c>
      <c r="AA10" s="12">
        <v>12765.718878405462</v>
      </c>
    </row>
    <row r="11" spans="1:32">
      <c r="A11" s="11" t="s">
        <v>18</v>
      </c>
      <c r="B11" s="11" t="s">
        <v>3</v>
      </c>
      <c r="C11" s="12">
        <v>7507.4199905395499</v>
      </c>
      <c r="D11" s="12">
        <v>7507.4199905395499</v>
      </c>
      <c r="E11" s="12">
        <v>7507.4199905395499</v>
      </c>
      <c r="F11" s="12">
        <v>7507.4199905395499</v>
      </c>
      <c r="G11" s="12">
        <v>7507.4199905395499</v>
      </c>
      <c r="H11" s="12">
        <v>7507.4199905395499</v>
      </c>
      <c r="I11" s="12">
        <v>7507.4199905395499</v>
      </c>
      <c r="J11" s="12">
        <v>7507.4199905395499</v>
      </c>
      <c r="K11" s="12">
        <v>7507.4199905395499</v>
      </c>
      <c r="L11" s="12">
        <v>7507.4199905395499</v>
      </c>
      <c r="M11" s="12">
        <v>7507.4199905395499</v>
      </c>
      <c r="N11" s="12">
        <v>7507.4199905395499</v>
      </c>
      <c r="O11" s="12">
        <v>7507.4199905395499</v>
      </c>
      <c r="P11" s="12">
        <v>7507.4199905395499</v>
      </c>
      <c r="Q11" s="12">
        <v>7421.019989013671</v>
      </c>
      <c r="R11" s="12">
        <v>7421.019989013671</v>
      </c>
      <c r="S11" s="12">
        <v>7421.019989013671</v>
      </c>
      <c r="T11" s="12">
        <v>7421.019989013671</v>
      </c>
      <c r="U11" s="12">
        <v>7421.019989013671</v>
      </c>
      <c r="V11" s="12">
        <v>7355.019989013671</v>
      </c>
      <c r="W11" s="12">
        <v>7355.019989013671</v>
      </c>
      <c r="X11" s="12">
        <v>7355.019989013671</v>
      </c>
      <c r="Y11" s="12">
        <v>7355.019989013671</v>
      </c>
      <c r="Z11" s="12">
        <v>7355.019989013671</v>
      </c>
      <c r="AA11" s="12">
        <v>7355.019989013671</v>
      </c>
    </row>
    <row r="12" spans="1:32">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32">
      <c r="A13" s="11" t="s">
        <v>18</v>
      </c>
      <c r="B13" s="11" t="s">
        <v>10</v>
      </c>
      <c r="C13" s="12">
        <v>12490.904404878353</v>
      </c>
      <c r="D13" s="12">
        <v>13878.382441277798</v>
      </c>
      <c r="E13" s="12">
        <v>20052.648515895591</v>
      </c>
      <c r="F13" s="12">
        <v>21507.602084799018</v>
      </c>
      <c r="G13" s="12">
        <v>25562.744705055913</v>
      </c>
      <c r="H13" s="12">
        <v>29737.198501653456</v>
      </c>
      <c r="I13" s="12">
        <v>31986.232628036436</v>
      </c>
      <c r="J13" s="12">
        <v>32960.815611858059</v>
      </c>
      <c r="K13" s="12">
        <v>34606.006288292367</v>
      </c>
      <c r="L13" s="12">
        <v>36700.084908284938</v>
      </c>
      <c r="M13" s="12">
        <v>39673.98937203949</v>
      </c>
      <c r="N13" s="12">
        <v>39684.699358683232</v>
      </c>
      <c r="O13" s="12">
        <v>41520.306624770972</v>
      </c>
      <c r="P13" s="12">
        <v>42437.285569592008</v>
      </c>
      <c r="Q13" s="12">
        <v>46754.420525686211</v>
      </c>
      <c r="R13" s="12">
        <v>46764.166946537953</v>
      </c>
      <c r="S13" s="12">
        <v>46481.921681304178</v>
      </c>
      <c r="T13" s="12">
        <v>45976.923500747362</v>
      </c>
      <c r="U13" s="12">
        <v>45928.655580136947</v>
      </c>
      <c r="V13" s="12">
        <v>49720.687564874985</v>
      </c>
      <c r="W13" s="12">
        <v>50229.545119626535</v>
      </c>
      <c r="X13" s="12">
        <v>49800.439183639603</v>
      </c>
      <c r="Y13" s="12">
        <v>49811.14866845595</v>
      </c>
      <c r="Z13" s="12">
        <v>55894.914160230292</v>
      </c>
      <c r="AA13" s="12">
        <v>57369.465816414791</v>
      </c>
    </row>
    <row r="14" spans="1:32">
      <c r="A14" s="11" t="s">
        <v>18</v>
      </c>
      <c r="B14" s="11" t="s">
        <v>9</v>
      </c>
      <c r="C14" s="12">
        <v>9555.0304836344221</v>
      </c>
      <c r="D14" s="12">
        <v>9955.1165139886925</v>
      </c>
      <c r="E14" s="12">
        <v>10702.533913865092</v>
      </c>
      <c r="F14" s="12">
        <v>10702.55450290029</v>
      </c>
      <c r="G14" s="12">
        <v>10702.56856469919</v>
      </c>
      <c r="H14" s="12">
        <v>11186.005292454691</v>
      </c>
      <c r="I14" s="12">
        <v>12055.383831156591</v>
      </c>
      <c r="J14" s="12">
        <v>13300.52354918679</v>
      </c>
      <c r="K14" s="12">
        <v>14607.722046514231</v>
      </c>
      <c r="L14" s="12">
        <v>17297.75513919253</v>
      </c>
      <c r="M14" s="12">
        <v>18895.050368204131</v>
      </c>
      <c r="N14" s="12">
        <v>21060.443591907228</v>
      </c>
      <c r="O14" s="12">
        <v>21060.448205428325</v>
      </c>
      <c r="P14" s="12">
        <v>21217.017644670326</v>
      </c>
      <c r="Q14" s="12">
        <v>26482.543480853928</v>
      </c>
      <c r="R14" s="12">
        <v>29645.459112104676</v>
      </c>
      <c r="S14" s="12">
        <v>36101.244805089977</v>
      </c>
      <c r="T14" s="12">
        <v>41074.146992708476</v>
      </c>
      <c r="U14" s="12">
        <v>46406.040989307585</v>
      </c>
      <c r="V14" s="12">
        <v>54120.872718337698</v>
      </c>
      <c r="W14" s="12">
        <v>58069.963539985707</v>
      </c>
      <c r="X14" s="12">
        <v>57661.409332761665</v>
      </c>
      <c r="Y14" s="12">
        <v>58448.661964318788</v>
      </c>
      <c r="Z14" s="12">
        <v>65261.457858210364</v>
      </c>
      <c r="AA14" s="12">
        <v>64430.556432556172</v>
      </c>
      <c r="AC14" s="10"/>
      <c r="AD14" s="10"/>
      <c r="AE14" s="10"/>
      <c r="AF14" s="10"/>
    </row>
    <row r="15" spans="1:32">
      <c r="A15" s="11" t="s">
        <v>18</v>
      </c>
      <c r="B15" s="11" t="s">
        <v>102</v>
      </c>
      <c r="C15" s="12">
        <v>1004.6403883284324</v>
      </c>
      <c r="D15" s="12">
        <v>1004.6682319431325</v>
      </c>
      <c r="E15" s="12">
        <v>1733.4319190722324</v>
      </c>
      <c r="F15" s="12">
        <v>2008.4591414417323</v>
      </c>
      <c r="G15" s="12">
        <v>2338.4102997242317</v>
      </c>
      <c r="H15" s="12">
        <v>3639.1330074413327</v>
      </c>
      <c r="I15" s="12">
        <v>3913.442957729731</v>
      </c>
      <c r="J15" s="12">
        <v>4687.8394079106311</v>
      </c>
      <c r="K15" s="12">
        <v>5431.1332514126325</v>
      </c>
      <c r="L15" s="12">
        <v>7789.7043369536323</v>
      </c>
      <c r="M15" s="12">
        <v>8255.0524517994163</v>
      </c>
      <c r="N15" s="12">
        <v>8715.1051620129147</v>
      </c>
      <c r="O15" s="12">
        <v>9678.6482963709259</v>
      </c>
      <c r="P15" s="12">
        <v>9628.661652466928</v>
      </c>
      <c r="Q15" s="12">
        <v>10837.379965646925</v>
      </c>
      <c r="R15" s="12">
        <v>10837.384538145925</v>
      </c>
      <c r="S15" s="12">
        <v>12968.931400818925</v>
      </c>
      <c r="T15" s="12">
        <v>13560.912829403927</v>
      </c>
      <c r="U15" s="12">
        <v>18156.210368985929</v>
      </c>
      <c r="V15" s="12">
        <v>19909.001047180926</v>
      </c>
      <c r="W15" s="12">
        <v>20013.354474276988</v>
      </c>
      <c r="X15" s="12">
        <v>20843.351916652002</v>
      </c>
      <c r="Y15" s="12">
        <v>20104.982561809997</v>
      </c>
      <c r="Z15" s="12">
        <v>20443.405870350998</v>
      </c>
      <c r="AA15" s="12">
        <v>20396.779075733</v>
      </c>
      <c r="AC15" s="10"/>
      <c r="AD15" s="10"/>
      <c r="AE15" s="10"/>
      <c r="AF15" s="10"/>
    </row>
    <row r="16" spans="1:32">
      <c r="A16" s="11" t="s">
        <v>18</v>
      </c>
      <c r="B16" s="11" t="s">
        <v>15</v>
      </c>
      <c r="C16" s="12">
        <v>810</v>
      </c>
      <c r="D16" s="12">
        <v>810</v>
      </c>
      <c r="E16" s="12">
        <v>1526.4116641923999</v>
      </c>
      <c r="F16" s="12">
        <v>1526.443218230499</v>
      </c>
      <c r="G16" s="12">
        <v>3566.4469622819997</v>
      </c>
      <c r="H16" s="12">
        <v>3566.5037926016998</v>
      </c>
      <c r="I16" s="12">
        <v>3566.5167072070999</v>
      </c>
      <c r="J16" s="12">
        <v>3566.5296588051988</v>
      </c>
      <c r="K16" s="12">
        <v>3805.0745154491988</v>
      </c>
      <c r="L16" s="12">
        <v>4015.3698602707</v>
      </c>
      <c r="M16" s="12">
        <v>4015.3736505278998</v>
      </c>
      <c r="N16" s="12">
        <v>4015.3749925621996</v>
      </c>
      <c r="O16" s="12">
        <v>4275.0316188279994</v>
      </c>
      <c r="P16" s="12">
        <v>4275.0330154266003</v>
      </c>
      <c r="Q16" s="12">
        <v>5298.8153777502994</v>
      </c>
      <c r="R16" s="12">
        <v>5298.8160845070988</v>
      </c>
      <c r="S16" s="12">
        <v>5828.3055122239994</v>
      </c>
      <c r="T16" s="12">
        <v>5828.3071839756994</v>
      </c>
      <c r="U16" s="12">
        <v>5988.2595319143984</v>
      </c>
      <c r="V16" s="12">
        <v>5988.2620068506003</v>
      </c>
      <c r="W16" s="12">
        <v>6128.4055326879989</v>
      </c>
      <c r="X16" s="12">
        <v>6438.6659995519985</v>
      </c>
      <c r="Y16" s="12">
        <v>6484.4363356740005</v>
      </c>
      <c r="Z16" s="12">
        <v>6789.5150854629992</v>
      </c>
      <c r="AA16" s="12">
        <v>6791.9724403369992</v>
      </c>
      <c r="AC16" s="10"/>
      <c r="AD16" s="10"/>
      <c r="AE16" s="10"/>
      <c r="AF16" s="10"/>
    </row>
    <row r="17" spans="1:32">
      <c r="A17" s="11" t="s">
        <v>18</v>
      </c>
      <c r="B17" s="11" t="s">
        <v>17</v>
      </c>
      <c r="C17" s="12">
        <v>318.73900000000003</v>
      </c>
      <c r="D17" s="12">
        <v>623.03</v>
      </c>
      <c r="E17" s="12">
        <v>1035.4460000000001</v>
      </c>
      <c r="F17" s="12">
        <v>1538.9269999999999</v>
      </c>
      <c r="G17" s="12">
        <v>2142.8110000000001</v>
      </c>
      <c r="H17" s="12">
        <v>2807.6329999999998</v>
      </c>
      <c r="I17" s="12">
        <v>3819.3380000000002</v>
      </c>
      <c r="J17" s="12">
        <v>4674.3180000000002</v>
      </c>
      <c r="K17" s="12">
        <v>5519.2339999999995</v>
      </c>
      <c r="L17" s="12">
        <v>6499.2960000000003</v>
      </c>
      <c r="M17" s="12">
        <v>7698.6090000000013</v>
      </c>
      <c r="N17" s="12">
        <v>9010.3219999999983</v>
      </c>
      <c r="O17" s="12">
        <v>10339.413</v>
      </c>
      <c r="P17" s="12">
        <v>11714.808999999999</v>
      </c>
      <c r="Q17" s="12">
        <v>13054.429999999998</v>
      </c>
      <c r="R17" s="12">
        <v>14363.338999999998</v>
      </c>
      <c r="S17" s="12">
        <v>15318.455000000002</v>
      </c>
      <c r="T17" s="12">
        <v>16214.658000000001</v>
      </c>
      <c r="U17" s="12">
        <v>16979.074999999997</v>
      </c>
      <c r="V17" s="12">
        <v>17751.389000000003</v>
      </c>
      <c r="W17" s="12">
        <v>18512.155999999999</v>
      </c>
      <c r="X17" s="12">
        <v>19307.582999999995</v>
      </c>
      <c r="Y17" s="12">
        <v>20087.465999999997</v>
      </c>
      <c r="Z17" s="12">
        <v>20907.657999999999</v>
      </c>
      <c r="AA17" s="12">
        <v>21712.696999999996</v>
      </c>
      <c r="AC17" s="10"/>
      <c r="AD17" s="10"/>
      <c r="AE17" s="10"/>
      <c r="AF17" s="10"/>
    </row>
    <row r="18" spans="1:32">
      <c r="A18" s="35" t="s">
        <v>98</v>
      </c>
      <c r="B18" s="35"/>
      <c r="C18" s="29">
        <v>62481.427854486938</v>
      </c>
      <c r="D18" s="29">
        <v>64838.998865167778</v>
      </c>
      <c r="E18" s="29">
        <v>67209.794087453702</v>
      </c>
      <c r="F18" s="29">
        <v>66334.06276027183</v>
      </c>
      <c r="G18" s="29">
        <v>68584.781558278846</v>
      </c>
      <c r="H18" s="29">
        <v>71684.460139878283</v>
      </c>
      <c r="I18" s="29">
        <v>72473.649544997752</v>
      </c>
      <c r="J18" s="29">
        <v>73900.649324441911</v>
      </c>
      <c r="K18" s="29">
        <v>74985.54644814448</v>
      </c>
      <c r="L18" s="29">
        <v>78675.718587020674</v>
      </c>
      <c r="M18" s="29">
        <v>81410.979325379943</v>
      </c>
      <c r="N18" s="29">
        <v>83470.081460723828</v>
      </c>
      <c r="O18" s="29">
        <v>84655.519539388508</v>
      </c>
      <c r="P18" s="29">
        <v>85285.131146687956</v>
      </c>
      <c r="Q18" s="29">
        <v>95759.177704745976</v>
      </c>
      <c r="R18" s="29">
        <v>97430.445411170076</v>
      </c>
      <c r="S18" s="29">
        <v>102883.941814244</v>
      </c>
      <c r="T18" s="29">
        <v>105203.62886072698</v>
      </c>
      <c r="U18" s="29">
        <v>111181.99528511349</v>
      </c>
      <c r="V18" s="29">
        <v>122528.85373427824</v>
      </c>
      <c r="W18" s="29">
        <v>127928.9864667822</v>
      </c>
      <c r="X18" s="29">
        <v>128166.847464408</v>
      </c>
      <c r="Y18" s="29">
        <v>128320.29495015567</v>
      </c>
      <c r="Z18" s="29">
        <v>141990.3578525981</v>
      </c>
      <c r="AA18" s="29">
        <v>142308.9025957633</v>
      </c>
      <c r="AC18" s="10"/>
      <c r="AD18" s="10"/>
      <c r="AE18" s="10"/>
      <c r="AF18" s="10"/>
    </row>
    <row r="19" spans="1:32">
      <c r="AC19" s="10"/>
      <c r="AD19" s="10"/>
      <c r="AE19" s="10"/>
      <c r="AF19" s="10"/>
    </row>
    <row r="20" spans="1:32">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c r="AC20" s="10"/>
      <c r="AD20" s="10"/>
      <c r="AE20" s="10"/>
      <c r="AF20" s="10"/>
    </row>
    <row r="21" spans="1:32">
      <c r="A21" s="11" t="s">
        <v>26</v>
      </c>
      <c r="B21" s="11" t="s">
        <v>2</v>
      </c>
      <c r="C21" s="12">
        <v>8330</v>
      </c>
      <c r="D21" s="12">
        <v>8330</v>
      </c>
      <c r="E21" s="12">
        <v>7437.429439999999</v>
      </c>
      <c r="F21" s="12">
        <v>5378.5849900000003</v>
      </c>
      <c r="G21" s="12">
        <v>4718.6038845399999</v>
      </c>
      <c r="H21" s="12">
        <v>3740.2424015750003</v>
      </c>
      <c r="I21" s="12">
        <v>3185.5968957149998</v>
      </c>
      <c r="J21" s="12">
        <v>3185.5957950799989</v>
      </c>
      <c r="K21" s="12">
        <v>2901.0201345359987</v>
      </c>
      <c r="L21" s="12">
        <v>2632.423613086999</v>
      </c>
      <c r="M21" s="12">
        <v>1389.9982999999988</v>
      </c>
      <c r="N21" s="12">
        <v>1389.9982999999988</v>
      </c>
      <c r="O21" s="12">
        <v>1389.9908499999999</v>
      </c>
      <c r="P21" s="12">
        <v>1389.9908499999999</v>
      </c>
      <c r="Q21" s="12">
        <v>1389.9908499999999</v>
      </c>
      <c r="R21" s="12">
        <v>729.99666755530006</v>
      </c>
      <c r="S21" s="12">
        <v>729.9946825454</v>
      </c>
      <c r="T21" s="12">
        <v>0</v>
      </c>
      <c r="U21" s="12">
        <v>0</v>
      </c>
      <c r="V21" s="12">
        <v>0</v>
      </c>
      <c r="W21" s="12">
        <v>0</v>
      </c>
      <c r="X21" s="12">
        <v>0</v>
      </c>
      <c r="Y21" s="12">
        <v>0</v>
      </c>
      <c r="Z21" s="12">
        <v>0</v>
      </c>
      <c r="AA21" s="12">
        <v>0</v>
      </c>
      <c r="AC21" s="10"/>
      <c r="AD21" s="10"/>
      <c r="AE21" s="10"/>
      <c r="AF21" s="10"/>
    </row>
    <row r="22" spans="1:32" s="10" customFormat="1">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32" s="10" customFormat="1">
      <c r="A23" s="11" t="s">
        <v>26</v>
      </c>
      <c r="B23" s="11" t="s">
        <v>8</v>
      </c>
      <c r="C23" s="12">
        <v>440</v>
      </c>
      <c r="D23" s="12">
        <v>440.00093423039999</v>
      </c>
      <c r="E23" s="12">
        <v>440.00119115680002</v>
      </c>
      <c r="F23" s="12">
        <v>440.0011913143</v>
      </c>
      <c r="G23" s="12">
        <v>440.00119143640001</v>
      </c>
      <c r="H23" s="12">
        <v>440.00119460769997</v>
      </c>
      <c r="I23" s="12">
        <v>440.00120157100002</v>
      </c>
      <c r="J23" s="12">
        <v>440.00120253289998</v>
      </c>
      <c r="K23" s="12">
        <v>440.00120504990002</v>
      </c>
      <c r="L23" s="12">
        <v>440.00126043720002</v>
      </c>
      <c r="M23" s="12">
        <v>440.00155657699997</v>
      </c>
      <c r="N23" s="12">
        <v>440.00155733909997</v>
      </c>
      <c r="O23" s="12">
        <v>440.0015575562</v>
      </c>
      <c r="P23" s="12">
        <v>440.00155824479998</v>
      </c>
      <c r="Q23" s="12">
        <v>440.0020318704</v>
      </c>
      <c r="R23" s="12">
        <v>440.00203231159998</v>
      </c>
      <c r="S23" s="12">
        <v>440.00203369050001</v>
      </c>
      <c r="T23" s="12">
        <v>440.002040147</v>
      </c>
      <c r="U23" s="12">
        <v>440.00220022259998</v>
      </c>
      <c r="V23" s="12">
        <v>440.00224888119999</v>
      </c>
      <c r="W23" s="12">
        <v>2.5489627999999999E-3</v>
      </c>
      <c r="X23" s="12">
        <v>2.5493823999999999E-3</v>
      </c>
      <c r="Y23" s="12">
        <v>2.5504400000000002E-3</v>
      </c>
      <c r="Z23" s="12">
        <v>3.2524237999999998E-3</v>
      </c>
      <c r="AA23" s="12">
        <v>3.2562305999999999E-3</v>
      </c>
    </row>
    <row r="24" spans="1:32" s="10" customFormat="1">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32" s="10" customFormat="1">
      <c r="A25" s="11" t="s">
        <v>26</v>
      </c>
      <c r="B25" s="11" t="s">
        <v>5</v>
      </c>
      <c r="C25" s="12">
        <v>1889.0017920896209</v>
      </c>
      <c r="D25" s="12">
        <v>2639.004918851821</v>
      </c>
      <c r="E25" s="12">
        <v>2639.0049847948208</v>
      </c>
      <c r="F25" s="12">
        <v>2639.0049991918208</v>
      </c>
      <c r="G25" s="12">
        <v>2639.005010302621</v>
      </c>
      <c r="H25" s="12">
        <v>2639.0050245055209</v>
      </c>
      <c r="I25" s="12">
        <v>2639.0050387801211</v>
      </c>
      <c r="J25" s="12">
        <v>2639.0050472757207</v>
      </c>
      <c r="K25" s="12">
        <v>2639.0050595758212</v>
      </c>
      <c r="L25" s="12">
        <v>2639.005072189821</v>
      </c>
      <c r="M25" s="12">
        <v>2639.005098902021</v>
      </c>
      <c r="N25" s="12">
        <v>2639.0051294250211</v>
      </c>
      <c r="O25" s="12">
        <v>2639.0051419795209</v>
      </c>
      <c r="P25" s="12">
        <v>2639.005177990121</v>
      </c>
      <c r="Q25" s="12">
        <v>2730.598028605621</v>
      </c>
      <c r="R25" s="12">
        <v>2730.5980462339207</v>
      </c>
      <c r="S25" s="12">
        <v>2730.5980952799209</v>
      </c>
      <c r="T25" s="12">
        <v>2730.5981461299211</v>
      </c>
      <c r="U25" s="12">
        <v>2730.6000898379211</v>
      </c>
      <c r="V25" s="12">
        <v>2730.6001231449209</v>
      </c>
      <c r="W25" s="12">
        <v>3082.1720096459208</v>
      </c>
      <c r="X25" s="12">
        <v>2233.1730564359991</v>
      </c>
      <c r="Y25" s="12">
        <v>2233.1731050149992</v>
      </c>
      <c r="Z25" s="12">
        <v>2790.5401928769998</v>
      </c>
      <c r="AA25" s="12">
        <v>3049.44076804</v>
      </c>
    </row>
    <row r="26" spans="1:32" s="10" customFormat="1">
      <c r="A26" s="11" t="s">
        <v>26</v>
      </c>
      <c r="B26" s="11" t="s">
        <v>3</v>
      </c>
      <c r="C26" s="12">
        <v>2525</v>
      </c>
      <c r="D26" s="12">
        <v>2525</v>
      </c>
      <c r="E26" s="12">
        <v>2525</v>
      </c>
      <c r="F26" s="12">
        <v>2525</v>
      </c>
      <c r="G26" s="12">
        <v>2525</v>
      </c>
      <c r="H26" s="12">
        <v>2525</v>
      </c>
      <c r="I26" s="12">
        <v>2525</v>
      </c>
      <c r="J26" s="12">
        <v>2525</v>
      </c>
      <c r="K26" s="12">
        <v>2525</v>
      </c>
      <c r="L26" s="12">
        <v>2525</v>
      </c>
      <c r="M26" s="12">
        <v>2525</v>
      </c>
      <c r="N26" s="12">
        <v>2525</v>
      </c>
      <c r="O26" s="12">
        <v>2525</v>
      </c>
      <c r="P26" s="12">
        <v>2525</v>
      </c>
      <c r="Q26" s="12">
        <v>2525</v>
      </c>
      <c r="R26" s="12">
        <v>2525</v>
      </c>
      <c r="S26" s="12">
        <v>2525</v>
      </c>
      <c r="T26" s="12">
        <v>2525</v>
      </c>
      <c r="U26" s="12">
        <v>2525</v>
      </c>
      <c r="V26" s="12">
        <v>2525</v>
      </c>
      <c r="W26" s="12">
        <v>2525</v>
      </c>
      <c r="X26" s="12">
        <v>2525</v>
      </c>
      <c r="Y26" s="12">
        <v>2525</v>
      </c>
      <c r="Z26" s="12">
        <v>2525</v>
      </c>
      <c r="AA26" s="12">
        <v>2525</v>
      </c>
    </row>
    <row r="27" spans="1:32" s="10" customFormat="1">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32" s="10" customFormat="1">
      <c r="A28" s="11" t="s">
        <v>26</v>
      </c>
      <c r="B28" s="11" t="s">
        <v>10</v>
      </c>
      <c r="C28" s="12">
        <v>3136.7958885023172</v>
      </c>
      <c r="D28" s="12">
        <v>3532.7997596872265</v>
      </c>
      <c r="E28" s="12">
        <v>5983.8775991245093</v>
      </c>
      <c r="F28" s="12">
        <v>6203.9975185386475</v>
      </c>
      <c r="G28" s="12">
        <v>8909.984476917718</v>
      </c>
      <c r="H28" s="12">
        <v>9903.1053232970062</v>
      </c>
      <c r="I28" s="12">
        <v>10224.756916871267</v>
      </c>
      <c r="J28" s="12">
        <v>10224.770174130897</v>
      </c>
      <c r="K28" s="12">
        <v>10245.337175515699</v>
      </c>
      <c r="L28" s="12">
        <v>11055.838115107539</v>
      </c>
      <c r="M28" s="12">
        <v>11718.698020289859</v>
      </c>
      <c r="N28" s="12">
        <v>11902.005910357446</v>
      </c>
      <c r="O28" s="12">
        <v>13787.644180387648</v>
      </c>
      <c r="P28" s="12">
        <v>14316.169007771476</v>
      </c>
      <c r="Q28" s="12">
        <v>15285.654335552757</v>
      </c>
      <c r="R28" s="12">
        <v>15088.74568799671</v>
      </c>
      <c r="S28" s="12">
        <v>15088.746359708161</v>
      </c>
      <c r="T28" s="12">
        <v>14815.135959311763</v>
      </c>
      <c r="U28" s="12">
        <v>14766.836228399701</v>
      </c>
      <c r="V28" s="12">
        <v>15549.068484510499</v>
      </c>
      <c r="W28" s="12">
        <v>15585.245014119564</v>
      </c>
      <c r="X28" s="12">
        <v>15585.246820332566</v>
      </c>
      <c r="Y28" s="12">
        <v>16260.208406405365</v>
      </c>
      <c r="Z28" s="12">
        <v>16812.657428119408</v>
      </c>
      <c r="AA28" s="12">
        <v>17507.05479974531</v>
      </c>
    </row>
    <row r="29" spans="1:32" s="10" customFormat="1">
      <c r="A29" s="11" t="s">
        <v>26</v>
      </c>
      <c r="B29" s="11" t="s">
        <v>9</v>
      </c>
      <c r="C29" s="12">
        <v>4201.018530513752</v>
      </c>
      <c r="D29" s="12">
        <v>4455.096909948581</v>
      </c>
      <c r="E29" s="12">
        <v>5202.5008280853808</v>
      </c>
      <c r="F29" s="12">
        <v>5202.5013173281814</v>
      </c>
      <c r="G29" s="12">
        <v>5202.5143858068814</v>
      </c>
      <c r="H29" s="12">
        <v>5685.9208045576815</v>
      </c>
      <c r="I29" s="12">
        <v>6555.2854556783823</v>
      </c>
      <c r="J29" s="12">
        <v>7772.1686094963816</v>
      </c>
      <c r="K29" s="12">
        <v>8219.6614663468827</v>
      </c>
      <c r="L29" s="12">
        <v>8712.5834624982817</v>
      </c>
      <c r="M29" s="12">
        <v>9392.73203981388</v>
      </c>
      <c r="N29" s="12">
        <v>9392.7365426228807</v>
      </c>
      <c r="O29" s="12">
        <v>9392.7369483888797</v>
      </c>
      <c r="P29" s="12">
        <v>9545.3435801878804</v>
      </c>
      <c r="Q29" s="12">
        <v>11798.50624634288</v>
      </c>
      <c r="R29" s="12">
        <v>13090.283037667125</v>
      </c>
      <c r="S29" s="12">
        <v>14019.318628807127</v>
      </c>
      <c r="T29" s="12">
        <v>14832.280631807123</v>
      </c>
      <c r="U29" s="12">
        <v>15334.755487807124</v>
      </c>
      <c r="V29" s="12">
        <v>17191.824548281245</v>
      </c>
      <c r="W29" s="12">
        <v>17601.457048281245</v>
      </c>
      <c r="X29" s="12">
        <v>17601.457048281245</v>
      </c>
      <c r="Y29" s="12">
        <v>17601.459388281248</v>
      </c>
      <c r="Z29" s="12">
        <v>19808.673866755369</v>
      </c>
      <c r="AA29" s="12">
        <v>19713.28397011229</v>
      </c>
    </row>
    <row r="30" spans="1:32" s="10" customFormat="1">
      <c r="A30" s="11" t="s">
        <v>26</v>
      </c>
      <c r="B30" s="11" t="s">
        <v>102</v>
      </c>
      <c r="C30" s="12">
        <v>50.016619499200004</v>
      </c>
      <c r="D30" s="12">
        <v>50.041663177300002</v>
      </c>
      <c r="E30" s="12">
        <v>778.79692110149995</v>
      </c>
      <c r="F30" s="12">
        <v>778.79889221329995</v>
      </c>
      <c r="G30" s="12">
        <v>1108.7437747996992</v>
      </c>
      <c r="H30" s="12">
        <v>1508.7432211246</v>
      </c>
      <c r="I30" s="12">
        <v>1583.7440149816989</v>
      </c>
      <c r="J30" s="12">
        <v>1583.7513969349989</v>
      </c>
      <c r="K30" s="12">
        <v>1583.7626670759998</v>
      </c>
      <c r="L30" s="12">
        <v>2530.4059226699997</v>
      </c>
      <c r="M30" s="12">
        <v>2530.4080491869895</v>
      </c>
      <c r="N30" s="12">
        <v>2530.4083825749904</v>
      </c>
      <c r="O30" s="12">
        <v>2530.4197090959997</v>
      </c>
      <c r="P30" s="12">
        <v>2480.4241922790002</v>
      </c>
      <c r="Q30" s="12">
        <v>2911.968935245</v>
      </c>
      <c r="R30" s="12">
        <v>2911.9702835430003</v>
      </c>
      <c r="S30" s="12">
        <v>4080.8485808539999</v>
      </c>
      <c r="T30" s="12">
        <v>4080.8542928649999</v>
      </c>
      <c r="U30" s="12">
        <v>5011.2097140920005</v>
      </c>
      <c r="V30" s="12">
        <v>5011.2130678289986</v>
      </c>
      <c r="W30" s="12">
        <v>5011.2000673989996</v>
      </c>
      <c r="X30" s="12">
        <v>5148.2622402899997</v>
      </c>
      <c r="Y30" s="12">
        <v>4419.6090786599998</v>
      </c>
      <c r="Z30" s="12">
        <v>5032.9658248409996</v>
      </c>
      <c r="AA30" s="12">
        <v>4714.8061695910001</v>
      </c>
    </row>
    <row r="31" spans="1:32" s="10" customFormat="1">
      <c r="A31" s="11" t="s">
        <v>26</v>
      </c>
      <c r="B31" s="11" t="s">
        <v>15</v>
      </c>
      <c r="C31" s="12">
        <v>240</v>
      </c>
      <c r="D31" s="12">
        <v>240</v>
      </c>
      <c r="E31" s="12">
        <v>706.37533328300003</v>
      </c>
      <c r="F31" s="12">
        <v>706.375621870999</v>
      </c>
      <c r="G31" s="12">
        <v>2746.3761953879998</v>
      </c>
      <c r="H31" s="12">
        <v>2746.3769430290004</v>
      </c>
      <c r="I31" s="12">
        <v>2746.3771781820001</v>
      </c>
      <c r="J31" s="12">
        <v>2746.3776342174992</v>
      </c>
      <c r="K31" s="12">
        <v>2746.3777610489992</v>
      </c>
      <c r="L31" s="12">
        <v>2746.3781123260001</v>
      </c>
      <c r="M31" s="12">
        <v>2746.3784679559999</v>
      </c>
      <c r="N31" s="12">
        <v>2746.3786694069995</v>
      </c>
      <c r="O31" s="12">
        <v>2746.3796333799987</v>
      </c>
      <c r="P31" s="12">
        <v>2746.3800483230002</v>
      </c>
      <c r="Q31" s="12">
        <v>2746.3917570789995</v>
      </c>
      <c r="R31" s="12">
        <v>2746.3918918854993</v>
      </c>
      <c r="S31" s="12">
        <v>2746.3921375359992</v>
      </c>
      <c r="T31" s="12">
        <v>2746.3924335579986</v>
      </c>
      <c r="U31" s="12">
        <v>2746.3929264510002</v>
      </c>
      <c r="V31" s="12">
        <v>2746.3934683009998</v>
      </c>
      <c r="W31" s="12">
        <v>2746.3937744559989</v>
      </c>
      <c r="X31" s="12">
        <v>2746.3975637199992</v>
      </c>
      <c r="Y31" s="12">
        <v>2746.3977885840004</v>
      </c>
      <c r="Z31" s="12">
        <v>2746.4546548659991</v>
      </c>
      <c r="AA31" s="12">
        <v>2746.4548052149989</v>
      </c>
    </row>
    <row r="32" spans="1:32" s="10" customFormat="1">
      <c r="A32" s="11" t="s">
        <v>26</v>
      </c>
      <c r="B32" s="11" t="s">
        <v>17</v>
      </c>
      <c r="C32" s="12">
        <v>97.195000000000007</v>
      </c>
      <c r="D32" s="12">
        <v>193.89099999999999</v>
      </c>
      <c r="E32" s="12">
        <v>321.46699999999998</v>
      </c>
      <c r="F32" s="12">
        <v>477.30799999999999</v>
      </c>
      <c r="G32" s="12">
        <v>663.93899999999996</v>
      </c>
      <c r="H32" s="12">
        <v>884.26199999999994</v>
      </c>
      <c r="I32" s="12">
        <v>1223.617</v>
      </c>
      <c r="J32" s="12">
        <v>1508.422</v>
      </c>
      <c r="K32" s="12">
        <v>1818.1519999999998</v>
      </c>
      <c r="L32" s="12">
        <v>2178.9300000000003</v>
      </c>
      <c r="M32" s="12">
        <v>2618.4380000000001</v>
      </c>
      <c r="N32" s="12">
        <v>3090.1669999999999</v>
      </c>
      <c r="O32" s="12">
        <v>3561.6970000000001</v>
      </c>
      <c r="P32" s="12">
        <v>4049.33</v>
      </c>
      <c r="Q32" s="12">
        <v>4508.4809999999989</v>
      </c>
      <c r="R32" s="12">
        <v>4960.7149999999992</v>
      </c>
      <c r="S32" s="12">
        <v>5286.6989999999996</v>
      </c>
      <c r="T32" s="12">
        <v>5588.1229999999996</v>
      </c>
      <c r="U32" s="12">
        <v>5842.6639999999998</v>
      </c>
      <c r="V32" s="12">
        <v>6109.5780000000004</v>
      </c>
      <c r="W32" s="12">
        <v>6370.5649999999987</v>
      </c>
      <c r="X32" s="12">
        <v>6645.585</v>
      </c>
      <c r="Y32" s="12">
        <v>6914.04</v>
      </c>
      <c r="Z32" s="12">
        <v>7197.4129999999996</v>
      </c>
      <c r="AA32" s="12">
        <v>7473.8759999999993</v>
      </c>
    </row>
    <row r="33" spans="1:27" s="10" customFormat="1">
      <c r="A33" s="35" t="s">
        <v>98</v>
      </c>
      <c r="B33" s="35"/>
      <c r="C33" s="29">
        <v>20521.816211105692</v>
      </c>
      <c r="D33" s="29">
        <v>21921.902522718028</v>
      </c>
      <c r="E33" s="29">
        <v>24227.81404316151</v>
      </c>
      <c r="F33" s="29">
        <v>22389.090016372949</v>
      </c>
      <c r="G33" s="29">
        <v>24435.108949003621</v>
      </c>
      <c r="H33" s="29">
        <v>24933.274748542906</v>
      </c>
      <c r="I33" s="29">
        <v>25569.645508615769</v>
      </c>
      <c r="J33" s="29">
        <v>26786.540828515899</v>
      </c>
      <c r="K33" s="29">
        <v>26970.025041024299</v>
      </c>
      <c r="L33" s="29">
        <v>28004.851523319841</v>
      </c>
      <c r="M33" s="29">
        <v>28105.43501558276</v>
      </c>
      <c r="N33" s="29">
        <v>28288.747439744446</v>
      </c>
      <c r="O33" s="29">
        <v>30174.378678312249</v>
      </c>
      <c r="P33" s="29">
        <v>30855.510174194278</v>
      </c>
      <c r="Q33" s="29">
        <v>34169.751492371659</v>
      </c>
      <c r="R33" s="29">
        <v>34604.625471764659</v>
      </c>
      <c r="S33" s="29">
        <v>35533.659800031106</v>
      </c>
      <c r="T33" s="29">
        <v>35343.016777395809</v>
      </c>
      <c r="U33" s="29">
        <v>35797.194006267346</v>
      </c>
      <c r="V33" s="29">
        <v>38436.495404817862</v>
      </c>
      <c r="W33" s="29">
        <v>38793.876621009535</v>
      </c>
      <c r="X33" s="29">
        <v>37944.879474432208</v>
      </c>
      <c r="Y33" s="29">
        <v>38619.843450141612</v>
      </c>
      <c r="Z33" s="29">
        <v>41936.874740175583</v>
      </c>
      <c r="AA33" s="29">
        <v>42794.782794128201</v>
      </c>
    </row>
    <row r="34" spans="1:27" s="10" customFormat="1"/>
    <row r="35" spans="1:27" s="10" customFormat="1">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s="10" customFormat="1">
      <c r="A36" s="11" t="s">
        <v>27</v>
      </c>
      <c r="B36" s="11" t="s">
        <v>2</v>
      </c>
      <c r="C36" s="12">
        <v>8126</v>
      </c>
      <c r="D36" s="12">
        <v>8126</v>
      </c>
      <c r="E36" s="12">
        <v>6156.0008966899995</v>
      </c>
      <c r="F36" s="12">
        <v>5884.1399474009995</v>
      </c>
      <c r="G36" s="12">
        <v>5396.3900566258999</v>
      </c>
      <c r="H36" s="12">
        <v>5396.3831915335995</v>
      </c>
      <c r="I36" s="12">
        <v>4158.5217196279982</v>
      </c>
      <c r="J36" s="12">
        <v>3981.4633288827995</v>
      </c>
      <c r="K36" s="12">
        <v>3538.7111319208002</v>
      </c>
      <c r="L36" s="12">
        <v>2990.2269053392997</v>
      </c>
      <c r="M36" s="12">
        <v>2990.2268962858002</v>
      </c>
      <c r="N36" s="12">
        <v>2990.2249121457999</v>
      </c>
      <c r="O36" s="12">
        <v>2253.6117804934997</v>
      </c>
      <c r="P36" s="12">
        <v>2194.7089355032995</v>
      </c>
      <c r="Q36" s="12">
        <v>2194.6980654395988</v>
      </c>
      <c r="R36" s="12">
        <v>1353.3060891730001</v>
      </c>
      <c r="S36" s="12">
        <v>1353.3060652299998</v>
      </c>
      <c r="T36" s="12">
        <v>4.3920754299999976E-2</v>
      </c>
      <c r="U36" s="12">
        <v>4.1820102599999971E-2</v>
      </c>
      <c r="V36" s="12">
        <v>3.6116626899999997E-2</v>
      </c>
      <c r="W36" s="12">
        <v>3.2439858099999982E-2</v>
      </c>
      <c r="X36" s="12">
        <v>1.5476538899999991E-2</v>
      </c>
      <c r="Y36" s="12">
        <v>1.303242319999999E-2</v>
      </c>
      <c r="Z36" s="12">
        <v>1.0545486999999999E-2</v>
      </c>
      <c r="AA36" s="12">
        <v>8.1442966999999995E-3</v>
      </c>
    </row>
    <row r="37" spans="1:27" s="10" customFormat="1">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s="10" customFormat="1">
      <c r="A38" s="11" t="s">
        <v>27</v>
      </c>
      <c r="B38" s="11" t="s">
        <v>8</v>
      </c>
      <c r="C38" s="12">
        <v>1597.8999938964839</v>
      </c>
      <c r="D38" s="12">
        <v>1597.9007135748438</v>
      </c>
      <c r="E38" s="12">
        <v>1597.901004482384</v>
      </c>
      <c r="F38" s="12">
        <v>1597.901011198084</v>
      </c>
      <c r="G38" s="12">
        <v>1597.9010121059839</v>
      </c>
      <c r="H38" s="12">
        <v>1597.901708362484</v>
      </c>
      <c r="I38" s="12">
        <v>1597.9017086672839</v>
      </c>
      <c r="J38" s="12">
        <v>1597.9017091330838</v>
      </c>
      <c r="K38" s="12">
        <v>1597.9017101404838</v>
      </c>
      <c r="L38" s="12">
        <v>1597.9017120344838</v>
      </c>
      <c r="M38" s="12">
        <v>1597.902013552884</v>
      </c>
      <c r="N38" s="12">
        <v>1597.902051039084</v>
      </c>
      <c r="O38" s="12">
        <v>1597.902052571784</v>
      </c>
      <c r="P38" s="12">
        <v>1212.9020575442839</v>
      </c>
      <c r="Q38" s="12">
        <v>1212.902490096184</v>
      </c>
      <c r="R38" s="12">
        <v>1212.902490459584</v>
      </c>
      <c r="S38" s="12">
        <v>1068.5025836090001</v>
      </c>
      <c r="T38" s="12">
        <v>1068.5025840325</v>
      </c>
      <c r="U38" s="12">
        <v>1068.5025846384999</v>
      </c>
      <c r="V38" s="12">
        <v>1068.5025921622</v>
      </c>
      <c r="W38" s="12">
        <v>1068.502594242</v>
      </c>
      <c r="X38" s="12">
        <v>1068.5025946318999</v>
      </c>
      <c r="Y38" s="12">
        <v>424.00259610379999</v>
      </c>
      <c r="Z38" s="12">
        <v>180.0029626132</v>
      </c>
      <c r="AA38" s="12">
        <v>180.00296309149999</v>
      </c>
    </row>
    <row r="39" spans="1:27" s="10" customFormat="1">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s="10" customFormat="1">
      <c r="A40" s="11" t="s">
        <v>27</v>
      </c>
      <c r="B40" s="11" t="s">
        <v>5</v>
      </c>
      <c r="C40" s="12">
        <v>1954.5017675869999</v>
      </c>
      <c r="D40" s="12">
        <v>1954.5018549064</v>
      </c>
      <c r="E40" s="12">
        <v>1954.5029841037999</v>
      </c>
      <c r="F40" s="12">
        <v>1954.5030086557001</v>
      </c>
      <c r="G40" s="12">
        <v>1954.5030239127</v>
      </c>
      <c r="H40" s="12">
        <v>1954.5092231678</v>
      </c>
      <c r="I40" s="12">
        <v>1954.5092359756002</v>
      </c>
      <c r="J40" s="12">
        <v>1954.5092501955999</v>
      </c>
      <c r="K40" s="12">
        <v>1954.5092625330001</v>
      </c>
      <c r="L40" s="12">
        <v>1954.5092774257</v>
      </c>
      <c r="M40" s="12">
        <v>1531.0093043158001</v>
      </c>
      <c r="N40" s="12">
        <v>1414.0093294042001</v>
      </c>
      <c r="O40" s="12">
        <v>1414.0093476347001</v>
      </c>
      <c r="P40" s="12">
        <v>1414.0094110805001</v>
      </c>
      <c r="Q40" s="12">
        <v>2829.2068134299998</v>
      </c>
      <c r="R40" s="12">
        <v>2829.2068188152998</v>
      </c>
      <c r="S40" s="12">
        <v>3193.562971758</v>
      </c>
      <c r="T40" s="12">
        <v>3193.5629785579999</v>
      </c>
      <c r="U40" s="12">
        <v>3193.5629863250001</v>
      </c>
      <c r="V40" s="12">
        <v>3193.5630023620001</v>
      </c>
      <c r="W40" s="12">
        <v>3193.5630752229999</v>
      </c>
      <c r="X40" s="12">
        <v>3193.5630832779998</v>
      </c>
      <c r="Y40" s="12">
        <v>3193.5632002529996</v>
      </c>
      <c r="Z40" s="12">
        <v>3807.6987278350002</v>
      </c>
      <c r="AA40" s="12">
        <v>3807.6987350630002</v>
      </c>
    </row>
    <row r="41" spans="1:27" s="10" customFormat="1">
      <c r="A41" s="11" t="s">
        <v>27</v>
      </c>
      <c r="B41" s="11" t="s">
        <v>3</v>
      </c>
      <c r="C41" s="12">
        <v>152.40000152587891</v>
      </c>
      <c r="D41" s="12">
        <v>152.40000152587891</v>
      </c>
      <c r="E41" s="12">
        <v>152.40000152587891</v>
      </c>
      <c r="F41" s="12">
        <v>152.40000152587891</v>
      </c>
      <c r="G41" s="12">
        <v>152.40000152587891</v>
      </c>
      <c r="H41" s="12">
        <v>152.40000152587891</v>
      </c>
      <c r="I41" s="12">
        <v>152.40000152587891</v>
      </c>
      <c r="J41" s="12">
        <v>152.40000152587891</v>
      </c>
      <c r="K41" s="12">
        <v>152.40000152587891</v>
      </c>
      <c r="L41" s="12">
        <v>152.40000152587891</v>
      </c>
      <c r="M41" s="12">
        <v>152.40000152587891</v>
      </c>
      <c r="N41" s="12">
        <v>152.40000152587891</v>
      </c>
      <c r="O41" s="12">
        <v>152.40000152587891</v>
      </c>
      <c r="P41" s="12">
        <v>152.40000152587891</v>
      </c>
      <c r="Q41" s="12">
        <v>66</v>
      </c>
      <c r="R41" s="12">
        <v>66</v>
      </c>
      <c r="S41" s="12">
        <v>66</v>
      </c>
      <c r="T41" s="12">
        <v>66</v>
      </c>
      <c r="U41" s="12">
        <v>66</v>
      </c>
      <c r="V41" s="12">
        <v>0</v>
      </c>
      <c r="W41" s="12">
        <v>0</v>
      </c>
      <c r="X41" s="12">
        <v>0</v>
      </c>
      <c r="Y41" s="12">
        <v>0</v>
      </c>
      <c r="Z41" s="12">
        <v>0</v>
      </c>
      <c r="AA41" s="12">
        <v>0</v>
      </c>
    </row>
    <row r="42" spans="1:27" s="10" customFormat="1">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s="10" customFormat="1">
      <c r="A43" s="11" t="s">
        <v>27</v>
      </c>
      <c r="B43" s="11" t="s">
        <v>10</v>
      </c>
      <c r="C43" s="12">
        <v>1643.1035265994267</v>
      </c>
      <c r="D43" s="12">
        <v>1920.1962062335265</v>
      </c>
      <c r="E43" s="12">
        <v>4718.5320933487283</v>
      </c>
      <c r="F43" s="12">
        <v>4926.2938769872271</v>
      </c>
      <c r="G43" s="12">
        <v>5317.3237567876267</v>
      </c>
      <c r="H43" s="12">
        <v>6951.2049020124277</v>
      </c>
      <c r="I43" s="12">
        <v>8247.6200889614265</v>
      </c>
      <c r="J43" s="12">
        <v>8872.8179195063276</v>
      </c>
      <c r="K43" s="12">
        <v>8872.9084482839244</v>
      </c>
      <c r="L43" s="12">
        <v>9932.4273853327268</v>
      </c>
      <c r="M43" s="12">
        <v>10638.753816387227</v>
      </c>
      <c r="N43" s="12">
        <v>10658.154373728126</v>
      </c>
      <c r="O43" s="12">
        <v>10733.539091112225</v>
      </c>
      <c r="P43" s="12">
        <v>11162.069236041227</v>
      </c>
      <c r="Q43" s="12">
        <v>13344.372392326224</v>
      </c>
      <c r="R43" s="12">
        <v>13344.372482293225</v>
      </c>
      <c r="S43" s="12">
        <v>13344.377243670224</v>
      </c>
      <c r="T43" s="12">
        <v>13440.288544556226</v>
      </c>
      <c r="U43" s="12">
        <v>13440.319871973727</v>
      </c>
      <c r="V43" s="12">
        <v>14901.033427645223</v>
      </c>
      <c r="W43" s="12">
        <v>15422.784732819133</v>
      </c>
      <c r="X43" s="12">
        <v>14969.894770658197</v>
      </c>
      <c r="Y43" s="12">
        <v>15128.554590726757</v>
      </c>
      <c r="Z43" s="12">
        <v>18604.144542569757</v>
      </c>
      <c r="AA43" s="12">
        <v>18604.147828966758</v>
      </c>
    </row>
    <row r="44" spans="1:27" s="10" customFormat="1">
      <c r="A44" s="11" t="s">
        <v>27</v>
      </c>
      <c r="B44" s="11" t="s">
        <v>9</v>
      </c>
      <c r="C44" s="12">
        <v>3707.7926100094328</v>
      </c>
      <c r="D44" s="12">
        <v>3853.7958105703033</v>
      </c>
      <c r="E44" s="12">
        <v>3853.8033139843033</v>
      </c>
      <c r="F44" s="12">
        <v>3853.8037237094022</v>
      </c>
      <c r="G44" s="12">
        <v>3853.8038598648022</v>
      </c>
      <c r="H44" s="12">
        <v>3853.8320222583029</v>
      </c>
      <c r="I44" s="12">
        <v>3853.8449592147022</v>
      </c>
      <c r="J44" s="12">
        <v>3853.8647168834032</v>
      </c>
      <c r="K44" s="12">
        <v>4620.5533475925022</v>
      </c>
      <c r="L44" s="12">
        <v>4972.9177281648026</v>
      </c>
      <c r="M44" s="12">
        <v>5890.0641557675026</v>
      </c>
      <c r="N44" s="12">
        <v>6945.3109264758041</v>
      </c>
      <c r="O44" s="12">
        <v>6945.3109605958025</v>
      </c>
      <c r="P44" s="12">
        <v>6824.3129820628028</v>
      </c>
      <c r="Q44" s="12">
        <v>8487.4213559078016</v>
      </c>
      <c r="R44" s="12">
        <v>9933.1048989828032</v>
      </c>
      <c r="S44" s="12">
        <v>13147.230484622803</v>
      </c>
      <c r="T44" s="12">
        <v>16248.646489843803</v>
      </c>
      <c r="U44" s="12">
        <v>18481.855100441797</v>
      </c>
      <c r="V44" s="12">
        <v>24014.966032022796</v>
      </c>
      <c r="W44" s="12">
        <v>24797.253109256792</v>
      </c>
      <c r="X44" s="12">
        <v>24596.153125457677</v>
      </c>
      <c r="Y44" s="12">
        <v>24765.359661235107</v>
      </c>
      <c r="Z44" s="12">
        <v>28302.674798819575</v>
      </c>
      <c r="AA44" s="12">
        <v>27641.281641293699</v>
      </c>
    </row>
    <row r="45" spans="1:27" s="10" customFormat="1">
      <c r="A45" s="11" t="s">
        <v>27</v>
      </c>
      <c r="B45" s="11" t="s">
        <v>102</v>
      </c>
      <c r="C45" s="12">
        <v>100.0041509344</v>
      </c>
      <c r="D45" s="12">
        <v>100.0053523883</v>
      </c>
      <c r="E45" s="12">
        <v>100.0122400397</v>
      </c>
      <c r="F45" s="12">
        <v>100.019179475</v>
      </c>
      <c r="G45" s="12">
        <v>100.01982087570001</v>
      </c>
      <c r="H45" s="12">
        <v>1000.7430499999999</v>
      </c>
      <c r="I45" s="12">
        <v>1000.7432</v>
      </c>
      <c r="J45" s="12">
        <v>1528.14312</v>
      </c>
      <c r="K45" s="12">
        <v>1741.9000999999998</v>
      </c>
      <c r="L45" s="12">
        <v>1950.4702300000001</v>
      </c>
      <c r="M45" s="12">
        <v>2471.1445600000002</v>
      </c>
      <c r="N45" s="12">
        <v>2956.19634</v>
      </c>
      <c r="O45" s="12">
        <v>3158.2882200000004</v>
      </c>
      <c r="P45" s="12">
        <v>3158.2888199999998</v>
      </c>
      <c r="Q45" s="12">
        <v>3158.2895699999999</v>
      </c>
      <c r="R45" s="12">
        <v>3158.2905000000001</v>
      </c>
      <c r="S45" s="12">
        <v>3888.270559999999</v>
      </c>
      <c r="T45" s="12">
        <v>3888.2709800000002</v>
      </c>
      <c r="U45" s="12">
        <v>6641.8577500000001</v>
      </c>
      <c r="V45" s="12">
        <v>8394.6433699999998</v>
      </c>
      <c r="W45" s="12">
        <v>8407.4369700000007</v>
      </c>
      <c r="X45" s="12">
        <v>8407.4364500000011</v>
      </c>
      <c r="Y45" s="12">
        <v>8407.4295000000002</v>
      </c>
      <c r="Z45" s="12">
        <v>8407.4243800000004</v>
      </c>
      <c r="AA45" s="12">
        <v>8407.4238399999995</v>
      </c>
    </row>
    <row r="46" spans="1:27" s="10" customFormat="1">
      <c r="A46" s="11" t="s">
        <v>27</v>
      </c>
      <c r="B46" s="11" t="s">
        <v>15</v>
      </c>
      <c r="C46" s="12">
        <v>570</v>
      </c>
      <c r="D46" s="12">
        <v>570</v>
      </c>
      <c r="E46" s="12">
        <v>820.01399397</v>
      </c>
      <c r="F46" s="12">
        <v>820.01916305600002</v>
      </c>
      <c r="G46" s="12">
        <v>820.01933325899995</v>
      </c>
      <c r="H46" s="12">
        <v>820.0730504579999</v>
      </c>
      <c r="I46" s="12">
        <v>820.07309294499998</v>
      </c>
      <c r="J46" s="12">
        <v>820.07312341099998</v>
      </c>
      <c r="K46" s="12">
        <v>820.07314030999999</v>
      </c>
      <c r="L46" s="12">
        <v>820.07319435600004</v>
      </c>
      <c r="M46" s="12">
        <v>820.07330662200002</v>
      </c>
      <c r="N46" s="12">
        <v>820.07344318799994</v>
      </c>
      <c r="O46" s="12">
        <v>820.1535576</v>
      </c>
      <c r="P46" s="12">
        <v>820.15370976200006</v>
      </c>
      <c r="Q46" s="12">
        <v>1801.920974938</v>
      </c>
      <c r="R46" s="12">
        <v>1801.921055024</v>
      </c>
      <c r="S46" s="12">
        <v>2331.4092377550005</v>
      </c>
      <c r="T46" s="12">
        <v>2331.4092895530002</v>
      </c>
      <c r="U46" s="12">
        <v>2331.4095844459998</v>
      </c>
      <c r="V46" s="12">
        <v>2331.4099576590002</v>
      </c>
      <c r="W46" s="12">
        <v>2331.4101066180001</v>
      </c>
      <c r="X46" s="12">
        <v>2331.41014477</v>
      </c>
      <c r="Y46" s="12">
        <v>2331.4101741220002</v>
      </c>
      <c r="Z46" s="12">
        <v>2636.4316110099999</v>
      </c>
      <c r="AA46" s="12">
        <v>2636.4316404050001</v>
      </c>
    </row>
    <row r="47" spans="1:27" s="10" customFormat="1">
      <c r="A47" s="11" t="s">
        <v>27</v>
      </c>
      <c r="B47" s="11" t="s">
        <v>17</v>
      </c>
      <c r="C47" s="12">
        <v>70.646999999999991</v>
      </c>
      <c r="D47" s="12">
        <v>151.97900000000001</v>
      </c>
      <c r="E47" s="12">
        <v>266.90500000000003</v>
      </c>
      <c r="F47" s="12">
        <v>406.553</v>
      </c>
      <c r="G47" s="12">
        <v>573.36900000000003</v>
      </c>
      <c r="H47" s="12">
        <v>775.00300000000004</v>
      </c>
      <c r="I47" s="12">
        <v>1088.951</v>
      </c>
      <c r="J47" s="12">
        <v>1359.68</v>
      </c>
      <c r="K47" s="12">
        <v>1609.1119999999999</v>
      </c>
      <c r="L47" s="12">
        <v>1901.087</v>
      </c>
      <c r="M47" s="12">
        <v>2255.9299999999998</v>
      </c>
      <c r="N47" s="12">
        <v>2641.2240000000002</v>
      </c>
      <c r="O47" s="12">
        <v>3035.7330000000002</v>
      </c>
      <c r="P47" s="12">
        <v>3438.9459999999999</v>
      </c>
      <c r="Q47" s="12">
        <v>3828.058</v>
      </c>
      <c r="R47" s="12">
        <v>4218.174</v>
      </c>
      <c r="S47" s="12">
        <v>4496.1480000000001</v>
      </c>
      <c r="T47" s="12">
        <v>4751.3150000000005</v>
      </c>
      <c r="U47" s="12">
        <v>4961.5959999999995</v>
      </c>
      <c r="V47" s="12">
        <v>5182.0519999999997</v>
      </c>
      <c r="W47" s="12">
        <v>5399.3809999999994</v>
      </c>
      <c r="X47" s="12">
        <v>5623.0119999999997</v>
      </c>
      <c r="Y47" s="12">
        <v>5842.4289999999992</v>
      </c>
      <c r="Z47" s="12">
        <v>6071.3899999999994</v>
      </c>
      <c r="AA47" s="12">
        <v>6296.348</v>
      </c>
    </row>
    <row r="48" spans="1:27" s="10" customFormat="1">
      <c r="A48" s="35" t="s">
        <v>98</v>
      </c>
      <c r="B48" s="35"/>
      <c r="C48" s="29">
        <v>17181.697899618222</v>
      </c>
      <c r="D48" s="29">
        <v>17604.794586810953</v>
      </c>
      <c r="E48" s="29">
        <v>18433.140294135093</v>
      </c>
      <c r="F48" s="29">
        <v>18369.041569477293</v>
      </c>
      <c r="G48" s="29">
        <v>18272.321710822893</v>
      </c>
      <c r="H48" s="29">
        <v>19906.231048860493</v>
      </c>
      <c r="I48" s="29">
        <v>19964.79771397289</v>
      </c>
      <c r="J48" s="29">
        <v>20412.956926127092</v>
      </c>
      <c r="K48" s="29">
        <v>20736.983901996588</v>
      </c>
      <c r="L48" s="29">
        <v>21600.383009822894</v>
      </c>
      <c r="M48" s="29">
        <v>22800.356187835096</v>
      </c>
      <c r="N48" s="29">
        <v>23758.001594318892</v>
      </c>
      <c r="O48" s="29">
        <v>23096.773233933891</v>
      </c>
      <c r="P48" s="29">
        <v>22960.402623757993</v>
      </c>
      <c r="Q48" s="29">
        <v>28134.601117199807</v>
      </c>
      <c r="R48" s="29">
        <v>28738.892779723916</v>
      </c>
      <c r="S48" s="29">
        <v>32172.979348890029</v>
      </c>
      <c r="T48" s="29">
        <v>34017.044517744827</v>
      </c>
      <c r="U48" s="29">
        <v>36250.282363481623</v>
      </c>
      <c r="V48" s="29">
        <v>43178.101170819122</v>
      </c>
      <c r="W48" s="29">
        <v>44482.135951399025</v>
      </c>
      <c r="X48" s="29">
        <v>43828.129050564676</v>
      </c>
      <c r="Y48" s="29">
        <v>43511.493080741864</v>
      </c>
      <c r="Z48" s="29">
        <v>50894.531577324531</v>
      </c>
      <c r="AA48" s="29">
        <v>50233.139312711661</v>
      </c>
    </row>
    <row r="49" spans="1:27" s="10" customFormat="1"/>
    <row r="50" spans="1:27" s="10" customFormat="1">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s="10" customFormat="1">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s="10" customFormat="1">
      <c r="A52" s="11" t="s">
        <v>28</v>
      </c>
      <c r="B52" s="11" t="s">
        <v>11</v>
      </c>
      <c r="C52" s="12">
        <v>4835</v>
      </c>
      <c r="D52" s="12">
        <v>4835</v>
      </c>
      <c r="E52" s="12">
        <v>3146.679280278699</v>
      </c>
      <c r="F52" s="12">
        <v>3146.6784644321001</v>
      </c>
      <c r="G52" s="12">
        <v>2489.9713943960005</v>
      </c>
      <c r="H52" s="12">
        <v>1910.1204986799999</v>
      </c>
      <c r="I52" s="12">
        <v>1373.4037339289998</v>
      </c>
      <c r="J52" s="12">
        <v>1140.2398054130001</v>
      </c>
      <c r="K52" s="12">
        <v>7.5116966699999996E-2</v>
      </c>
      <c r="L52" s="12">
        <v>7.4828576499999896E-2</v>
      </c>
      <c r="M52" s="12">
        <v>6.0375303500000005E-2</v>
      </c>
      <c r="N52" s="12">
        <v>6.0366012899999884E-2</v>
      </c>
      <c r="O52" s="12">
        <v>6.0277632500000004E-2</v>
      </c>
      <c r="P52" s="12">
        <v>2.6185816599999988E-2</v>
      </c>
      <c r="Q52" s="12">
        <v>2.6183648199999993E-2</v>
      </c>
      <c r="R52" s="12">
        <v>1.7924636299999987E-2</v>
      </c>
      <c r="S52" s="12">
        <v>1.7648900799999988E-2</v>
      </c>
      <c r="T52" s="12">
        <v>1.6858685599999999E-2</v>
      </c>
      <c r="U52" s="12">
        <v>1.6854005500000001E-2</v>
      </c>
      <c r="V52" s="12">
        <v>1.6843027099999981E-2</v>
      </c>
      <c r="W52" s="12">
        <v>1.6841230999999991E-2</v>
      </c>
      <c r="X52" s="12">
        <v>1.6261444800000004E-2</v>
      </c>
      <c r="Y52" s="12">
        <v>3.7905341E-3</v>
      </c>
      <c r="Z52" s="12">
        <v>3.7894866999999902E-3</v>
      </c>
      <c r="AA52" s="12">
        <v>0</v>
      </c>
    </row>
    <row r="53" spans="1:27" s="10" customFormat="1">
      <c r="A53" s="11" t="s">
        <v>28</v>
      </c>
      <c r="B53" s="11" t="s">
        <v>8</v>
      </c>
      <c r="C53" s="12">
        <v>0</v>
      </c>
      <c r="D53" s="12">
        <v>7.8948452999999996E-4</v>
      </c>
      <c r="E53" s="12">
        <v>9.2744479999999998E-4</v>
      </c>
      <c r="F53" s="12">
        <v>1.2565231999999999E-3</v>
      </c>
      <c r="G53" s="12">
        <v>1.2580067999999999E-3</v>
      </c>
      <c r="H53" s="12">
        <v>1.3720331E-3</v>
      </c>
      <c r="I53" s="12">
        <v>1.5485035000000001E-3</v>
      </c>
      <c r="J53" s="12">
        <v>1.6168554000000001E-3</v>
      </c>
      <c r="K53" s="12">
        <v>1.6198135999999899E-3</v>
      </c>
      <c r="L53" s="12">
        <v>1.8634922000000001E-3</v>
      </c>
      <c r="M53" s="12">
        <v>1.8662798999999901E-3</v>
      </c>
      <c r="N53" s="12">
        <v>2.0912737000000001E-3</v>
      </c>
      <c r="O53" s="12">
        <v>2.5193205E-3</v>
      </c>
      <c r="P53" s="12">
        <v>2.5198626999999901E-3</v>
      </c>
      <c r="Q53" s="12">
        <v>3.2669408000000001E-3</v>
      </c>
      <c r="R53" s="12">
        <v>3.2675791999999901E-3</v>
      </c>
      <c r="S53" s="12">
        <v>3.2932109999999999E-3</v>
      </c>
      <c r="T53" s="12">
        <v>3.2956732999999999E-3</v>
      </c>
      <c r="U53" s="12">
        <v>4.1605067000000003E-3</v>
      </c>
      <c r="V53" s="12">
        <v>4.2202300000000002E-3</v>
      </c>
      <c r="W53" s="12">
        <v>3.2980759999999998E-2</v>
      </c>
      <c r="X53" s="12">
        <v>0.12355307</v>
      </c>
      <c r="Y53" s="12">
        <v>0.12358262</v>
      </c>
      <c r="Z53" s="12">
        <v>0.12382449</v>
      </c>
      <c r="AA53" s="12">
        <v>0.12382611</v>
      </c>
    </row>
    <row r="54" spans="1:27" s="10" customFormat="1">
      <c r="A54" s="11" t="s">
        <v>28</v>
      </c>
      <c r="B54" s="11" t="s">
        <v>12</v>
      </c>
      <c r="C54" s="12">
        <v>500</v>
      </c>
      <c r="D54" s="12">
        <v>500</v>
      </c>
      <c r="E54" s="12">
        <v>500</v>
      </c>
      <c r="F54" s="12">
        <v>500</v>
      </c>
      <c r="G54" s="12">
        <v>500</v>
      </c>
      <c r="H54" s="12">
        <v>500</v>
      </c>
      <c r="I54" s="12">
        <v>500</v>
      </c>
      <c r="J54" s="12">
        <v>500</v>
      </c>
      <c r="K54" s="12">
        <v>500</v>
      </c>
      <c r="L54" s="12">
        <v>500</v>
      </c>
      <c r="M54" s="12">
        <v>500</v>
      </c>
      <c r="N54" s="12">
        <v>500</v>
      </c>
      <c r="O54" s="12">
        <v>500</v>
      </c>
      <c r="P54" s="12">
        <v>500</v>
      </c>
      <c r="Q54" s="12">
        <v>500</v>
      </c>
      <c r="R54" s="12">
        <v>500</v>
      </c>
      <c r="S54" s="12">
        <v>0</v>
      </c>
      <c r="T54" s="12">
        <v>0</v>
      </c>
      <c r="U54" s="12">
        <v>0</v>
      </c>
      <c r="V54" s="12">
        <v>0</v>
      </c>
      <c r="W54" s="12">
        <v>0</v>
      </c>
      <c r="X54" s="12">
        <v>0</v>
      </c>
      <c r="Y54" s="12">
        <v>0</v>
      </c>
      <c r="Z54" s="12">
        <v>0</v>
      </c>
      <c r="AA54" s="12">
        <v>0</v>
      </c>
    </row>
    <row r="55" spans="1:27" s="10" customFormat="1">
      <c r="A55" s="11" t="s">
        <v>28</v>
      </c>
      <c r="B55" s="11" t="s">
        <v>5</v>
      </c>
      <c r="C55" s="12">
        <v>1900.0054077619</v>
      </c>
      <c r="D55" s="12">
        <v>1900.0054268147999</v>
      </c>
      <c r="E55" s="12">
        <v>1900.0054585082</v>
      </c>
      <c r="F55" s="12">
        <v>1900.0056550367001</v>
      </c>
      <c r="G55" s="12">
        <v>1900.0056658364999</v>
      </c>
      <c r="H55" s="12">
        <v>1900.0056938992</v>
      </c>
      <c r="I55" s="12">
        <v>1900.0057187503999</v>
      </c>
      <c r="J55" s="12">
        <v>1900.0057316391999</v>
      </c>
      <c r="K55" s="12">
        <v>1900.0057433895001</v>
      </c>
      <c r="L55" s="12">
        <v>1900.0057811708</v>
      </c>
      <c r="M55" s="12">
        <v>1730.0058295858</v>
      </c>
      <c r="N55" s="12">
        <v>1730.0059034604001</v>
      </c>
      <c r="O55" s="12">
        <v>2696.4436091615999</v>
      </c>
      <c r="P55" s="12">
        <v>2696.4436163122996</v>
      </c>
      <c r="Q55" s="12">
        <v>2696.4436916015002</v>
      </c>
      <c r="R55" s="12">
        <v>2696.4436963047001</v>
      </c>
      <c r="S55" s="12">
        <v>2256.445522691</v>
      </c>
      <c r="T55" s="12">
        <v>2311.4859521780004</v>
      </c>
      <c r="U55" s="12">
        <v>3006.2222487099998</v>
      </c>
      <c r="V55" s="12">
        <v>2912.2224552150001</v>
      </c>
      <c r="W55" s="12">
        <v>3688.1704100000002</v>
      </c>
      <c r="X55" s="12">
        <v>5532.5391500000005</v>
      </c>
      <c r="Y55" s="12">
        <v>5532.5391500000005</v>
      </c>
      <c r="Z55" s="12">
        <v>5532.5391800000007</v>
      </c>
      <c r="AA55" s="12">
        <v>4948.5392400000001</v>
      </c>
    </row>
    <row r="56" spans="1:27" s="10" customFormat="1">
      <c r="A56" s="11" t="s">
        <v>28</v>
      </c>
      <c r="B56" s="11" t="s">
        <v>3</v>
      </c>
      <c r="C56" s="12">
        <v>2279.019989013671</v>
      </c>
      <c r="D56" s="12">
        <v>2279.019989013671</v>
      </c>
      <c r="E56" s="12">
        <v>2279.019989013671</v>
      </c>
      <c r="F56" s="12">
        <v>2279.019989013671</v>
      </c>
      <c r="G56" s="12">
        <v>2279.019989013671</v>
      </c>
      <c r="H56" s="12">
        <v>2279.019989013671</v>
      </c>
      <c r="I56" s="12">
        <v>2279.019989013671</v>
      </c>
      <c r="J56" s="12">
        <v>2279.019989013671</v>
      </c>
      <c r="K56" s="12">
        <v>2279.019989013671</v>
      </c>
      <c r="L56" s="12">
        <v>2279.019989013671</v>
      </c>
      <c r="M56" s="12">
        <v>2279.019989013671</v>
      </c>
      <c r="N56" s="12">
        <v>2279.019989013671</v>
      </c>
      <c r="O56" s="12">
        <v>2279.019989013671</v>
      </c>
      <c r="P56" s="12">
        <v>2279.019989013671</v>
      </c>
      <c r="Q56" s="12">
        <v>2279.019989013671</v>
      </c>
      <c r="R56" s="12">
        <v>2279.019989013671</v>
      </c>
      <c r="S56" s="12">
        <v>2279.019989013671</v>
      </c>
      <c r="T56" s="12">
        <v>2279.019989013671</v>
      </c>
      <c r="U56" s="12">
        <v>2279.019989013671</v>
      </c>
      <c r="V56" s="12">
        <v>2279.019989013671</v>
      </c>
      <c r="W56" s="12">
        <v>2279.019989013671</v>
      </c>
      <c r="X56" s="12">
        <v>2279.019989013671</v>
      </c>
      <c r="Y56" s="12">
        <v>2279.019989013671</v>
      </c>
      <c r="Z56" s="12">
        <v>2279.019989013671</v>
      </c>
      <c r="AA56" s="12">
        <v>2279.019989013671</v>
      </c>
    </row>
    <row r="57" spans="1:27" s="10" customFormat="1">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s="10" customFormat="1">
      <c r="A58" s="11" t="s">
        <v>28</v>
      </c>
      <c r="B58" s="11" t="s">
        <v>10</v>
      </c>
      <c r="C58" s="12">
        <v>4181.4045793095956</v>
      </c>
      <c r="D58" s="12">
        <v>4681.4123991062843</v>
      </c>
      <c r="E58" s="12">
        <v>5402.5266373579952</v>
      </c>
      <c r="F58" s="12">
        <v>6091.8783819897853</v>
      </c>
      <c r="G58" s="12">
        <v>6873.9322494407852</v>
      </c>
      <c r="H58" s="12">
        <v>7462.1344383311625</v>
      </c>
      <c r="I58" s="12">
        <v>7644.9951632878638</v>
      </c>
      <c r="J58" s="12">
        <v>8020.9182251316242</v>
      </c>
      <c r="K58" s="12">
        <v>8476.1632353233636</v>
      </c>
      <c r="L58" s="12">
        <v>8476.1637789370943</v>
      </c>
      <c r="M58" s="12">
        <v>10074.330378663966</v>
      </c>
      <c r="N58" s="12">
        <v>9882.3315187608659</v>
      </c>
      <c r="O58" s="12">
        <v>9882.331624307466</v>
      </c>
      <c r="P58" s="12">
        <v>9955.188266764364</v>
      </c>
      <c r="Q58" s="12">
        <v>10457.423467358922</v>
      </c>
      <c r="R58" s="12">
        <v>10343.78035612962</v>
      </c>
      <c r="S58" s="12">
        <v>10388.192147844622</v>
      </c>
      <c r="T58" s="12">
        <v>10099.892629645758</v>
      </c>
      <c r="U58" s="12">
        <v>10099.892786975757</v>
      </c>
      <c r="V58" s="12">
        <v>10619.659794587898</v>
      </c>
      <c r="W58" s="12">
        <v>10383.09240289604</v>
      </c>
      <c r="X58" s="12">
        <v>10217.522412743339</v>
      </c>
      <c r="Y58" s="12">
        <v>9353.9940065711471</v>
      </c>
      <c r="Z58" s="12">
        <v>10217.529785504148</v>
      </c>
      <c r="AA58" s="12">
        <v>10436.208165504147</v>
      </c>
    </row>
    <row r="59" spans="1:27" s="10" customFormat="1">
      <c r="A59" s="11" t="s">
        <v>28</v>
      </c>
      <c r="B59" s="11" t="s">
        <v>9</v>
      </c>
      <c r="C59" s="12">
        <v>1081.579001058371</v>
      </c>
      <c r="D59" s="12">
        <v>1081.5819711574709</v>
      </c>
      <c r="E59" s="12">
        <v>1081.5857210295708</v>
      </c>
      <c r="F59" s="12">
        <v>1081.6045791328709</v>
      </c>
      <c r="G59" s="12">
        <v>1081.6046153838709</v>
      </c>
      <c r="H59" s="12">
        <v>1081.6047118685708</v>
      </c>
      <c r="I59" s="12">
        <v>1081.6048593114708</v>
      </c>
      <c r="J59" s="12">
        <v>1109.8165851437707</v>
      </c>
      <c r="K59" s="12">
        <v>1208.9464663686711</v>
      </c>
      <c r="L59" s="12">
        <v>2421.8385272241699</v>
      </c>
      <c r="M59" s="12">
        <v>2421.8386786005703</v>
      </c>
      <c r="N59" s="12">
        <v>2954.7056477925698</v>
      </c>
      <c r="O59" s="12">
        <v>2954.7093812232697</v>
      </c>
      <c r="P59" s="12">
        <v>2996.2427479445705</v>
      </c>
      <c r="Q59" s="12">
        <v>3514.6632452775689</v>
      </c>
      <c r="R59" s="12">
        <v>3940.1137981265711</v>
      </c>
      <c r="S59" s="12">
        <v>5632.1963335645714</v>
      </c>
      <c r="T59" s="12">
        <v>5632.1963909465712</v>
      </c>
      <c r="U59" s="12">
        <v>7006.5903983315702</v>
      </c>
      <c r="V59" s="12">
        <v>7331.2364278615696</v>
      </c>
      <c r="W59" s="12">
        <v>8092.6514278615705</v>
      </c>
      <c r="X59" s="12">
        <v>8088.0704385046374</v>
      </c>
      <c r="Y59" s="12">
        <v>8713.4941278637689</v>
      </c>
      <c r="Z59" s="12">
        <v>9148.3113578637676</v>
      </c>
      <c r="AA59" s="12">
        <v>9153.3927978637694</v>
      </c>
    </row>
    <row r="60" spans="1:27" s="10" customFormat="1">
      <c r="A60" s="11" t="s">
        <v>28</v>
      </c>
      <c r="B60" s="11" t="s">
        <v>102</v>
      </c>
      <c r="C60" s="12">
        <v>375.33904518050599</v>
      </c>
      <c r="D60" s="12">
        <v>375.33987912310602</v>
      </c>
      <c r="E60" s="12">
        <v>375.34004564810601</v>
      </c>
      <c r="F60" s="12">
        <v>650.35508984670605</v>
      </c>
      <c r="G60" s="12">
        <v>650.35529148170599</v>
      </c>
      <c r="H60" s="12">
        <v>650.355292200706</v>
      </c>
      <c r="I60" s="12">
        <v>849.66023992370594</v>
      </c>
      <c r="J60" s="12">
        <v>1126.6244699237059</v>
      </c>
      <c r="K60" s="12">
        <v>1656.0949499237058</v>
      </c>
      <c r="L60" s="12">
        <v>2349.445099923706</v>
      </c>
      <c r="M60" s="12">
        <v>2294.1161400000001</v>
      </c>
      <c r="N60" s="12">
        <v>2294.1163999999999</v>
      </c>
      <c r="O60" s="12">
        <v>2562.5087299999991</v>
      </c>
      <c r="P60" s="12">
        <v>2562.5093299999999</v>
      </c>
      <c r="Q60" s="12">
        <v>2994.2233000000001</v>
      </c>
      <c r="R60" s="12">
        <v>2994.2244799999999</v>
      </c>
      <c r="S60" s="12">
        <v>3224.7067000000002</v>
      </c>
      <c r="T60" s="12">
        <v>3329.9112700000001</v>
      </c>
      <c r="U60" s="12">
        <v>3491.2848399999998</v>
      </c>
      <c r="V60" s="12">
        <v>3491.2854400000001</v>
      </c>
      <c r="W60" s="12">
        <v>3491.2772399999903</v>
      </c>
      <c r="X60" s="12">
        <v>3731.4314599999998</v>
      </c>
      <c r="Y60" s="12">
        <v>3731.4323999999997</v>
      </c>
      <c r="Z60" s="12">
        <v>3456.5033797000001</v>
      </c>
      <c r="AA60" s="12">
        <v>3728.0300613750001</v>
      </c>
    </row>
    <row r="61" spans="1:27" s="10" customFormat="1">
      <c r="A61" s="11" t="s">
        <v>28</v>
      </c>
      <c r="B61" s="11" t="s">
        <v>15</v>
      </c>
      <c r="C61" s="12">
        <v>0</v>
      </c>
      <c r="D61" s="12">
        <v>0</v>
      </c>
      <c r="E61" s="12">
        <v>6.679941E-3</v>
      </c>
      <c r="F61" s="12">
        <v>3.0069004999999989E-2</v>
      </c>
      <c r="G61" s="12">
        <v>3.0178603999999998E-2</v>
      </c>
      <c r="H61" s="12">
        <v>3.0258119E-2</v>
      </c>
      <c r="I61" s="12">
        <v>3.3181674999999897E-2</v>
      </c>
      <c r="J61" s="12">
        <v>3.3290714499999902E-2</v>
      </c>
      <c r="K61" s="12">
        <v>3.3330545000000003E-2</v>
      </c>
      <c r="L61" s="12">
        <v>3.3599416999999902E-2</v>
      </c>
      <c r="M61" s="12">
        <v>3.4972699999999995E-2</v>
      </c>
      <c r="N61" s="12">
        <v>3.5135899999999901E-2</v>
      </c>
      <c r="O61" s="12">
        <v>4.9713845000000007E-2</v>
      </c>
      <c r="P61" s="12">
        <v>4.9897126999999999E-2</v>
      </c>
      <c r="Q61" s="12">
        <v>0.13082147799999899</v>
      </c>
      <c r="R61" s="12">
        <v>0.1309750549999999</v>
      </c>
      <c r="S61" s="12">
        <v>0.13121562499999989</v>
      </c>
      <c r="T61" s="12">
        <v>0.131427137</v>
      </c>
      <c r="U61" s="12">
        <v>160.08101536299898</v>
      </c>
      <c r="V61" s="12">
        <v>160.08200563</v>
      </c>
      <c r="W61" s="12">
        <v>300.22354844199998</v>
      </c>
      <c r="X61" s="12">
        <v>610.47571259799997</v>
      </c>
      <c r="Y61" s="12">
        <v>656.24503219799999</v>
      </c>
      <c r="Z61" s="12">
        <v>656.24514572600003</v>
      </c>
      <c r="AA61" s="12">
        <v>658.70116097599998</v>
      </c>
    </row>
    <row r="62" spans="1:27" s="10" customFormat="1">
      <c r="A62" s="11" t="s">
        <v>28</v>
      </c>
      <c r="B62" s="11" t="s">
        <v>17</v>
      </c>
      <c r="C62" s="12">
        <v>55.805</v>
      </c>
      <c r="D62" s="12">
        <v>137.178</v>
      </c>
      <c r="E62" s="12">
        <v>254.75700000000001</v>
      </c>
      <c r="F62" s="12">
        <v>407.74700000000001</v>
      </c>
      <c r="G62" s="12">
        <v>597.26199999999994</v>
      </c>
      <c r="H62" s="12">
        <v>772.55799999999999</v>
      </c>
      <c r="I62" s="12">
        <v>1024.9490000000001</v>
      </c>
      <c r="J62" s="12">
        <v>1224.2380000000001</v>
      </c>
      <c r="K62" s="12">
        <v>1402.1170000000002</v>
      </c>
      <c r="L62" s="12">
        <v>1599.3140000000001</v>
      </c>
      <c r="M62" s="12">
        <v>1857.4580000000001</v>
      </c>
      <c r="N62" s="12">
        <v>2156.299</v>
      </c>
      <c r="O62" s="12">
        <v>2463.277</v>
      </c>
      <c r="P62" s="12">
        <v>2788.2559999999999</v>
      </c>
      <c r="Q62" s="12">
        <v>3128.846</v>
      </c>
      <c r="R62" s="12">
        <v>3444.2729999999997</v>
      </c>
      <c r="S62" s="12">
        <v>3686.8870000000002</v>
      </c>
      <c r="T62" s="12">
        <v>3923.2710000000002</v>
      </c>
      <c r="U62" s="12">
        <v>4132.5320000000002</v>
      </c>
      <c r="V62" s="12">
        <v>4321.3469999999998</v>
      </c>
      <c r="W62" s="12">
        <v>4507.8860000000004</v>
      </c>
      <c r="X62" s="12">
        <v>4703.2659999999996</v>
      </c>
      <c r="Y62" s="12">
        <v>4895.7039999999997</v>
      </c>
      <c r="Z62" s="12">
        <v>5098.692</v>
      </c>
      <c r="AA62" s="12">
        <v>5298.9319999999998</v>
      </c>
    </row>
    <row r="63" spans="1:27" s="10" customFormat="1">
      <c r="A63" s="35" t="s">
        <v>98</v>
      </c>
      <c r="B63" s="35"/>
      <c r="C63" s="29">
        <v>14777.008977143538</v>
      </c>
      <c r="D63" s="29">
        <v>15277.020575576757</v>
      </c>
      <c r="E63" s="29">
        <v>14309.818013632936</v>
      </c>
      <c r="F63" s="29">
        <v>14999.188326128327</v>
      </c>
      <c r="G63" s="29">
        <v>15124.535172077627</v>
      </c>
      <c r="H63" s="29">
        <v>15132.886703825705</v>
      </c>
      <c r="I63" s="29">
        <v>14779.031012795904</v>
      </c>
      <c r="J63" s="29">
        <v>14950.001953196665</v>
      </c>
      <c r="K63" s="29">
        <v>14364.212170875504</v>
      </c>
      <c r="L63" s="29">
        <v>15577.104768414436</v>
      </c>
      <c r="M63" s="29">
        <v>17005.257117447407</v>
      </c>
      <c r="N63" s="29">
        <v>17346.125516314107</v>
      </c>
      <c r="O63" s="29">
        <v>18312.567400659005</v>
      </c>
      <c r="P63" s="29">
        <v>18426.923325714204</v>
      </c>
      <c r="Q63" s="29">
        <v>19447.579843840664</v>
      </c>
      <c r="R63" s="29">
        <v>19759.379031790064</v>
      </c>
      <c r="S63" s="29">
        <v>20555.874935225664</v>
      </c>
      <c r="T63" s="29">
        <v>20322.615116142901</v>
      </c>
      <c r="U63" s="29">
        <v>22391.746437543199</v>
      </c>
      <c r="V63" s="29">
        <v>23142.15972993524</v>
      </c>
      <c r="W63" s="29">
        <v>24442.98405176228</v>
      </c>
      <c r="X63" s="29">
        <v>26117.291804776447</v>
      </c>
      <c r="Y63" s="29">
        <v>25879.174646602689</v>
      </c>
      <c r="Z63" s="29">
        <v>27177.527926358289</v>
      </c>
      <c r="AA63" s="29">
        <v>26817.284018491588</v>
      </c>
    </row>
    <row r="64" spans="1:27" s="10" customFormat="1"/>
    <row r="65" spans="1:27" s="10" customFormat="1">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s="10" customFormat="1">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s="10" customFormat="1">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s="10" customFormat="1">
      <c r="A68" s="11" t="s">
        <v>29</v>
      </c>
      <c r="B68" s="11" t="s">
        <v>8</v>
      </c>
      <c r="C68" s="12">
        <v>709</v>
      </c>
      <c r="D68" s="12">
        <v>529.00072629819999</v>
      </c>
      <c r="E68" s="12">
        <v>529.00079862545999</v>
      </c>
      <c r="F68" s="12">
        <v>529.00079913709999</v>
      </c>
      <c r="G68" s="12">
        <v>529.00080784629995</v>
      </c>
      <c r="H68" s="12">
        <v>529.00089042436002</v>
      </c>
      <c r="I68" s="12">
        <v>529.00089225575005</v>
      </c>
      <c r="J68" s="12">
        <v>529.00097558192999</v>
      </c>
      <c r="K68" s="12">
        <v>529.00097815050003</v>
      </c>
      <c r="L68" s="12">
        <v>529.00107565580004</v>
      </c>
      <c r="M68" s="12">
        <v>529.00112558390003</v>
      </c>
      <c r="N68" s="12">
        <v>529.00130133189998</v>
      </c>
      <c r="O68" s="12">
        <v>529.00135313730004</v>
      </c>
      <c r="P68" s="12">
        <v>529.00135395710004</v>
      </c>
      <c r="Q68" s="12">
        <v>1.6399234999999999E-3</v>
      </c>
      <c r="R68" s="12">
        <v>1.6403949E-3</v>
      </c>
      <c r="S68" s="12">
        <v>1.6433490999999999E-3</v>
      </c>
      <c r="T68" s="12">
        <v>1.6448592000000001E-3</v>
      </c>
      <c r="U68" s="12">
        <v>1.6458632000000001E-3</v>
      </c>
      <c r="V68" s="12">
        <v>1.6524141000000001E-3</v>
      </c>
      <c r="W68" s="12">
        <v>1.9972060000000001E-3</v>
      </c>
      <c r="X68" s="12">
        <v>1.9982553000000001E-3</v>
      </c>
      <c r="Y68" s="12">
        <v>1.9986671E-3</v>
      </c>
      <c r="Z68" s="12">
        <v>2.0033529999999998E-3</v>
      </c>
      <c r="AA68" s="12">
        <v>2.004278E-3</v>
      </c>
    </row>
    <row r="69" spans="1:27" s="10" customFormat="1">
      <c r="A69" s="11" t="s">
        <v>29</v>
      </c>
      <c r="B69" s="11" t="s">
        <v>12</v>
      </c>
      <c r="C69" s="12">
        <v>800</v>
      </c>
      <c r="D69" s="12">
        <v>800</v>
      </c>
      <c r="E69" s="12">
        <v>800</v>
      </c>
      <c r="F69" s="12">
        <v>800</v>
      </c>
      <c r="G69" s="12">
        <v>800</v>
      </c>
      <c r="H69" s="12">
        <v>800</v>
      </c>
      <c r="I69" s="12">
        <v>800</v>
      </c>
      <c r="J69" s="12">
        <v>800</v>
      </c>
      <c r="K69" s="12">
        <v>800</v>
      </c>
      <c r="L69" s="12">
        <v>800</v>
      </c>
      <c r="M69" s="12">
        <v>800</v>
      </c>
      <c r="N69" s="12">
        <v>800</v>
      </c>
      <c r="O69" s="12">
        <v>0</v>
      </c>
      <c r="P69" s="12">
        <v>0</v>
      </c>
      <c r="Q69" s="12">
        <v>0</v>
      </c>
      <c r="R69" s="12">
        <v>0</v>
      </c>
      <c r="S69" s="12">
        <v>0</v>
      </c>
      <c r="T69" s="12">
        <v>0</v>
      </c>
      <c r="U69" s="12">
        <v>0</v>
      </c>
      <c r="V69" s="12">
        <v>0</v>
      </c>
      <c r="W69" s="12">
        <v>0</v>
      </c>
      <c r="X69" s="12">
        <v>0</v>
      </c>
      <c r="Y69" s="12">
        <v>0</v>
      </c>
      <c r="Z69" s="12">
        <v>0</v>
      </c>
      <c r="AA69" s="12">
        <v>0</v>
      </c>
    </row>
    <row r="70" spans="1:27" s="10" customFormat="1">
      <c r="A70" s="11" t="s">
        <v>29</v>
      </c>
      <c r="B70" s="11" t="s">
        <v>5</v>
      </c>
      <c r="C70" s="12">
        <v>1460.6623753144527</v>
      </c>
      <c r="D70" s="12">
        <v>1460.6623882534225</v>
      </c>
      <c r="E70" s="12">
        <v>1460.6624086063925</v>
      </c>
      <c r="F70" s="12">
        <v>1460.6624197772226</v>
      </c>
      <c r="G70" s="12">
        <v>1460.6624332629226</v>
      </c>
      <c r="H70" s="12">
        <v>1460.6624556932725</v>
      </c>
      <c r="I70" s="12">
        <v>1460.6624986220227</v>
      </c>
      <c r="J70" s="12">
        <v>1078.1626323188225</v>
      </c>
      <c r="K70" s="12">
        <v>1078.1628007181225</v>
      </c>
      <c r="L70" s="12">
        <v>801.30324097246034</v>
      </c>
      <c r="M70" s="12">
        <v>801.30327728216025</v>
      </c>
      <c r="N70" s="12">
        <v>801.30348034656026</v>
      </c>
      <c r="O70" s="12">
        <v>721.30819275056035</v>
      </c>
      <c r="P70" s="12">
        <v>721.3082163538603</v>
      </c>
      <c r="Q70" s="12">
        <v>721.31246599166036</v>
      </c>
      <c r="R70" s="12">
        <v>721.31248145356028</v>
      </c>
      <c r="S70" s="12">
        <v>721.31254886586032</v>
      </c>
      <c r="T70" s="12">
        <v>721.3125914237603</v>
      </c>
      <c r="U70" s="12">
        <v>721.31260810656033</v>
      </c>
      <c r="V70" s="12">
        <v>721.31263813446026</v>
      </c>
      <c r="W70" s="12">
        <v>975.95118002206038</v>
      </c>
      <c r="X70" s="12">
        <v>1056.0153005090604</v>
      </c>
      <c r="Y70" s="12">
        <v>1056.0153579305604</v>
      </c>
      <c r="Z70" s="12">
        <v>902.01536698206041</v>
      </c>
      <c r="AA70" s="12">
        <v>902.01537758806046</v>
      </c>
    </row>
    <row r="71" spans="1:27" s="10" customFormat="1">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s="10" customFormat="1">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s="10" customFormat="1">
      <c r="A73" s="11" t="s">
        <v>29</v>
      </c>
      <c r="B73" s="11" t="s">
        <v>10</v>
      </c>
      <c r="C73" s="12">
        <v>2459.7678753274608</v>
      </c>
      <c r="D73" s="12">
        <v>2674.1399337606604</v>
      </c>
      <c r="E73" s="12">
        <v>2868.0588242367603</v>
      </c>
      <c r="F73" s="12">
        <v>3203.0546734443601</v>
      </c>
      <c r="G73" s="12">
        <v>3265.3095028675584</v>
      </c>
      <c r="H73" s="12">
        <v>4018.6599571684606</v>
      </c>
      <c r="I73" s="12">
        <v>4041.24830478996</v>
      </c>
      <c r="J73" s="12">
        <v>3931.5919200439607</v>
      </c>
      <c r="K73" s="12">
        <v>3931.5945954885606</v>
      </c>
      <c r="L73" s="12">
        <v>3931.5952318502596</v>
      </c>
      <c r="M73" s="12">
        <v>3938.1465091471191</v>
      </c>
      <c r="N73" s="12">
        <v>3938.1468069326179</v>
      </c>
      <c r="O73" s="12">
        <v>3812.7309392632392</v>
      </c>
      <c r="P73" s="12">
        <v>3699.7978547863809</v>
      </c>
      <c r="Q73" s="12">
        <v>4362.9081509566822</v>
      </c>
      <c r="R73" s="12">
        <v>4683.2059004926823</v>
      </c>
      <c r="S73" s="12">
        <v>4356.5433028917441</v>
      </c>
      <c r="T73" s="12">
        <v>4317.543715328743</v>
      </c>
      <c r="U73" s="12">
        <v>4317.543944651743</v>
      </c>
      <c r="V73" s="12">
        <v>5346.8613389047423</v>
      </c>
      <c r="W73" s="12">
        <v>5534.3578831703808</v>
      </c>
      <c r="X73" s="12">
        <v>5754.765026477382</v>
      </c>
      <c r="Y73" s="12">
        <v>5462.6781770717571</v>
      </c>
      <c r="Z73" s="12">
        <v>6634.3118660437549</v>
      </c>
      <c r="AA73" s="12">
        <v>7176.0155563007556</v>
      </c>
    </row>
    <row r="74" spans="1:27" s="10" customFormat="1">
      <c r="A74" s="11" t="s">
        <v>29</v>
      </c>
      <c r="B74" s="11" t="s">
        <v>9</v>
      </c>
      <c r="C74" s="12">
        <v>564.63823717973594</v>
      </c>
      <c r="D74" s="12">
        <v>564.63847935863589</v>
      </c>
      <c r="E74" s="12">
        <v>564.64004076193601</v>
      </c>
      <c r="F74" s="12">
        <v>564.64007260083599</v>
      </c>
      <c r="G74" s="12">
        <v>564.64085295043594</v>
      </c>
      <c r="H74" s="12">
        <v>564.64287815213606</v>
      </c>
      <c r="I74" s="12">
        <v>564.64346325563599</v>
      </c>
      <c r="J74" s="12">
        <v>564.66671097863593</v>
      </c>
      <c r="K74" s="12">
        <v>558.55181539987689</v>
      </c>
      <c r="L74" s="12">
        <v>1190.4027040658766</v>
      </c>
      <c r="M74" s="12">
        <v>1190.4027451821769</v>
      </c>
      <c r="N74" s="12">
        <v>1767.5701504162757</v>
      </c>
      <c r="O74" s="12">
        <v>1767.5701737783759</v>
      </c>
      <c r="P74" s="12">
        <v>1850.9974345712769</v>
      </c>
      <c r="Q74" s="12">
        <v>2681.6056386396772</v>
      </c>
      <c r="R74" s="12">
        <v>2681.6093128392768</v>
      </c>
      <c r="S74" s="12">
        <v>3302.150102811976</v>
      </c>
      <c r="T74" s="12">
        <v>4360.6741849539758</v>
      </c>
      <c r="U74" s="12">
        <v>5535.6497786350856</v>
      </c>
      <c r="V74" s="12">
        <v>5535.6531132140854</v>
      </c>
      <c r="W74" s="12">
        <v>7300.1569451520954</v>
      </c>
      <c r="X74" s="12">
        <v>7073.6124341480963</v>
      </c>
      <c r="Y74" s="12">
        <v>7066.2324604056557</v>
      </c>
      <c r="Z74" s="12">
        <v>7699.681459534655</v>
      </c>
      <c r="AA74" s="12">
        <v>7620.481541186412</v>
      </c>
    </row>
    <row r="75" spans="1:27" s="10" customFormat="1">
      <c r="A75" s="11" t="s">
        <v>29</v>
      </c>
      <c r="B75" s="11" t="s">
        <v>102</v>
      </c>
      <c r="C75" s="12">
        <v>479.27719942012652</v>
      </c>
      <c r="D75" s="12">
        <v>479.27735883892649</v>
      </c>
      <c r="E75" s="12">
        <v>479.27781923712649</v>
      </c>
      <c r="F75" s="12">
        <v>479.28015195722651</v>
      </c>
      <c r="G75" s="12">
        <v>479.28431530392652</v>
      </c>
      <c r="H75" s="12">
        <v>479.28432777032651</v>
      </c>
      <c r="I75" s="12">
        <v>479.28627731492651</v>
      </c>
      <c r="J75" s="12">
        <v>449.30730457592654</v>
      </c>
      <c r="K75" s="12">
        <v>449.35529862192652</v>
      </c>
      <c r="L75" s="12">
        <v>959.35827873292646</v>
      </c>
      <c r="M75" s="12">
        <v>959.35867134092655</v>
      </c>
      <c r="N75" s="12">
        <v>934.35885947392558</v>
      </c>
      <c r="O75" s="12">
        <v>1427.4060184909265</v>
      </c>
      <c r="P75" s="12">
        <v>1427.4129472709265</v>
      </c>
      <c r="Q75" s="12">
        <v>1772.8623196509266</v>
      </c>
      <c r="R75" s="12">
        <v>1772.8629402409265</v>
      </c>
      <c r="S75" s="12">
        <v>1775.0688384579266</v>
      </c>
      <c r="T75" s="12">
        <v>2261.8390641109268</v>
      </c>
      <c r="U75" s="12">
        <v>3011.8174726409266</v>
      </c>
      <c r="V75" s="12">
        <v>3011.8181174709262</v>
      </c>
      <c r="W75" s="12">
        <v>3103.3927970799996</v>
      </c>
      <c r="X75" s="12">
        <v>3556.16633172</v>
      </c>
      <c r="Y75" s="12">
        <v>3546.4563641899999</v>
      </c>
      <c r="Z75" s="12">
        <v>3546.4550396099999</v>
      </c>
      <c r="AA75" s="12">
        <v>3546.4518904399997</v>
      </c>
    </row>
    <row r="76" spans="1:27" s="10" customFormat="1">
      <c r="A76" s="11" t="s">
        <v>29</v>
      </c>
      <c r="B76" s="11" t="s">
        <v>15</v>
      </c>
      <c r="C76" s="12">
        <v>0</v>
      </c>
      <c r="D76" s="12">
        <v>0</v>
      </c>
      <c r="E76" s="12">
        <v>5.16929639999999E-3</v>
      </c>
      <c r="F76" s="12">
        <v>6.1092044000000002E-3</v>
      </c>
      <c r="G76" s="12">
        <v>7.2593346999999999E-3</v>
      </c>
      <c r="H76" s="12">
        <v>7.4165296E-3</v>
      </c>
      <c r="I76" s="12">
        <v>7.7697578000000007E-3</v>
      </c>
      <c r="J76" s="12">
        <v>8.7698202000000003E-3</v>
      </c>
      <c r="K76" s="12">
        <v>8.8979026999999895E-3</v>
      </c>
      <c r="L76" s="12">
        <v>9.5174081999999903E-3</v>
      </c>
      <c r="M76" s="12">
        <v>9.8302998999999988E-3</v>
      </c>
      <c r="N76" s="12">
        <v>1.0010404699999989E-2</v>
      </c>
      <c r="O76" s="12">
        <v>1.1946384000000001E-2</v>
      </c>
      <c r="P76" s="12">
        <v>1.23525896E-2</v>
      </c>
      <c r="Q76" s="12">
        <v>1.3981194299999999E-2</v>
      </c>
      <c r="R76" s="12">
        <v>1.40911536E-2</v>
      </c>
      <c r="S76" s="12">
        <v>1.4564414000000001E-2</v>
      </c>
      <c r="T76" s="12">
        <v>1.5574614699999999E-2</v>
      </c>
      <c r="U76" s="12">
        <v>1.725938639999999E-2</v>
      </c>
      <c r="V76" s="12">
        <v>1.7588386599999999E-2</v>
      </c>
      <c r="W76" s="12">
        <v>1.8530947999999901E-2</v>
      </c>
      <c r="X76" s="12">
        <v>2.0674906E-2</v>
      </c>
      <c r="Y76" s="12">
        <v>2.1310388E-2</v>
      </c>
      <c r="Z76" s="12">
        <v>2.1382621000000001E-2</v>
      </c>
      <c r="AA76" s="12">
        <v>2.1459210999999999E-2</v>
      </c>
    </row>
    <row r="77" spans="1:27" s="10" customFormat="1">
      <c r="A77" s="11" t="s">
        <v>29</v>
      </c>
      <c r="B77" s="11" t="s">
        <v>17</v>
      </c>
      <c r="C77" s="12">
        <v>88.617000000000004</v>
      </c>
      <c r="D77" s="12">
        <v>126.92599999999999</v>
      </c>
      <c r="E77" s="12">
        <v>170.24600000000001</v>
      </c>
      <c r="F77" s="12">
        <v>214.273</v>
      </c>
      <c r="G77" s="12">
        <v>262.03500000000003</v>
      </c>
      <c r="H77" s="12">
        <v>314.13299999999998</v>
      </c>
      <c r="I77" s="12">
        <v>396.51799999999997</v>
      </c>
      <c r="J77" s="12">
        <v>477.31200000000001</v>
      </c>
      <c r="K77" s="12">
        <v>565.26600000000008</v>
      </c>
      <c r="L77" s="12">
        <v>670.98399999999992</v>
      </c>
      <c r="M77" s="12">
        <v>790.05899999999997</v>
      </c>
      <c r="N77" s="12">
        <v>915.29600000000005</v>
      </c>
      <c r="O77" s="12">
        <v>1040.1590000000001</v>
      </c>
      <c r="P77" s="12">
        <v>1167.3420000000001</v>
      </c>
      <c r="Q77" s="12">
        <v>1287.018</v>
      </c>
      <c r="R77" s="12">
        <v>1406.9359999999999</v>
      </c>
      <c r="S77" s="12">
        <v>1492.7440000000001</v>
      </c>
      <c r="T77" s="12">
        <v>1574.2930000000001</v>
      </c>
      <c r="U77" s="12">
        <v>1645.8149999999998</v>
      </c>
      <c r="V77" s="12">
        <v>1722.1420000000001</v>
      </c>
      <c r="W77" s="12">
        <v>1798.645</v>
      </c>
      <c r="X77" s="12">
        <v>1879.6210000000001</v>
      </c>
      <c r="Y77" s="12">
        <v>1959.37</v>
      </c>
      <c r="Z77" s="12">
        <v>2043.489</v>
      </c>
      <c r="AA77" s="12">
        <v>2126.7269999999999</v>
      </c>
    </row>
    <row r="78" spans="1:27" s="10" customFormat="1">
      <c r="A78" s="35" t="s">
        <v>98</v>
      </c>
      <c r="B78" s="35"/>
      <c r="C78" s="29">
        <v>5994.0684878216498</v>
      </c>
      <c r="D78" s="29">
        <v>6028.4415276709178</v>
      </c>
      <c r="E78" s="29">
        <v>6222.3620722305486</v>
      </c>
      <c r="F78" s="29">
        <v>6557.3579649595185</v>
      </c>
      <c r="G78" s="29">
        <v>6619.6135969272173</v>
      </c>
      <c r="H78" s="29">
        <v>7372.9661814382298</v>
      </c>
      <c r="I78" s="29">
        <v>7395.5551589233683</v>
      </c>
      <c r="J78" s="29">
        <v>6903.4222389233491</v>
      </c>
      <c r="K78" s="29">
        <v>6897.3101897570596</v>
      </c>
      <c r="L78" s="29">
        <v>7252.3022525443967</v>
      </c>
      <c r="M78" s="29">
        <v>7258.8536571953555</v>
      </c>
      <c r="N78" s="29">
        <v>7836.0217390273538</v>
      </c>
      <c r="O78" s="29">
        <v>6830.610658929475</v>
      </c>
      <c r="P78" s="29">
        <v>6801.1048596686187</v>
      </c>
      <c r="Q78" s="29">
        <v>7765.8278955115202</v>
      </c>
      <c r="R78" s="29">
        <v>8086.1293351804197</v>
      </c>
      <c r="S78" s="29">
        <v>8380.0075979186804</v>
      </c>
      <c r="T78" s="29">
        <v>9399.5321365656782</v>
      </c>
      <c r="U78" s="29">
        <v>10574.507977256588</v>
      </c>
      <c r="V78" s="29">
        <v>11603.828742667389</v>
      </c>
      <c r="W78" s="29">
        <v>13810.468005550538</v>
      </c>
      <c r="X78" s="29">
        <v>13884.394759389837</v>
      </c>
      <c r="Y78" s="29">
        <v>13584.927994075073</v>
      </c>
      <c r="Z78" s="29">
        <v>15236.01069591347</v>
      </c>
      <c r="AA78" s="29">
        <v>15698.514479353227</v>
      </c>
    </row>
    <row r="79" spans="1:27" s="10" customFormat="1"/>
    <row r="80" spans="1:27" s="10" customFormat="1">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32" s="10" customFormat="1">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32" s="10" customFormat="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32" s="10" customFormat="1">
      <c r="A83" s="11" t="s">
        <v>30</v>
      </c>
      <c r="B83" s="11" t="s">
        <v>8</v>
      </c>
      <c r="C83" s="12">
        <v>208</v>
      </c>
      <c r="D83" s="12">
        <v>208.00043644162</v>
      </c>
      <c r="E83" s="12">
        <v>208.00046466386999</v>
      </c>
      <c r="F83" s="12">
        <v>208.0004886529</v>
      </c>
      <c r="G83" s="12">
        <v>208.00051121676</v>
      </c>
      <c r="H83" s="12">
        <v>208.00054178689999</v>
      </c>
      <c r="I83" s="12">
        <v>208.00058833349999</v>
      </c>
      <c r="J83" s="12">
        <v>208.00063196546</v>
      </c>
      <c r="K83" s="12">
        <v>208.0007024928</v>
      </c>
      <c r="L83" s="12">
        <v>208.0007798501</v>
      </c>
      <c r="M83" s="12">
        <v>208.00078332140001</v>
      </c>
      <c r="N83" s="12">
        <v>208.00084482826</v>
      </c>
      <c r="O83" s="12">
        <v>208.00089615970001</v>
      </c>
      <c r="P83" s="12">
        <v>208.00089781989999</v>
      </c>
      <c r="Q83" s="12">
        <v>208.00099487849999</v>
      </c>
      <c r="R83" s="12">
        <v>208.0009970262</v>
      </c>
      <c r="S83" s="12">
        <v>208.00100106260001</v>
      </c>
      <c r="T83" s="12">
        <v>208.00100156120001</v>
      </c>
      <c r="U83" s="12">
        <v>208.00103955739999</v>
      </c>
      <c r="V83" s="12">
        <v>208.0010451473</v>
      </c>
      <c r="W83" s="12">
        <v>208.00116525140001</v>
      </c>
      <c r="X83" s="12">
        <v>208.00127621870001</v>
      </c>
      <c r="Y83" s="12">
        <v>208.0012777405</v>
      </c>
      <c r="Z83" s="12">
        <v>208.00128212300001</v>
      </c>
      <c r="AA83" s="12">
        <v>208.0012853664</v>
      </c>
    </row>
    <row r="84" spans="1:32" s="10" customFormat="1">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32" s="10" customFormat="1">
      <c r="A85" s="11" t="s">
        <v>30</v>
      </c>
      <c r="B85" s="11" t="s">
        <v>5</v>
      </c>
      <c r="C85" s="12">
        <v>178.00163878514999</v>
      </c>
      <c r="D85" s="12">
        <v>178.00173050570001</v>
      </c>
      <c r="E85" s="12">
        <v>178.00182779824001</v>
      </c>
      <c r="F85" s="12">
        <v>178.00195071284</v>
      </c>
      <c r="G85" s="12">
        <v>178.00204849529999</v>
      </c>
      <c r="H85" s="12">
        <v>178.00215896165</v>
      </c>
      <c r="I85" s="12">
        <v>178.00231453399999</v>
      </c>
      <c r="J85" s="12">
        <v>178.00244598360001</v>
      </c>
      <c r="K85" s="12">
        <v>178.00265751110001</v>
      </c>
      <c r="L85" s="12">
        <v>178.00313877230002</v>
      </c>
      <c r="M85" s="12">
        <v>178.00316760659999</v>
      </c>
      <c r="N85" s="12">
        <v>178.00325298689998</v>
      </c>
      <c r="O85" s="12">
        <v>178.0071402518</v>
      </c>
      <c r="P85" s="12">
        <v>178.00716140060001</v>
      </c>
      <c r="Q85" s="12">
        <v>178.00718676619999</v>
      </c>
      <c r="R85" s="12">
        <v>178.00721157020001</v>
      </c>
      <c r="S85" s="12">
        <v>178.007248643</v>
      </c>
      <c r="T85" s="12">
        <v>58.007364254700001</v>
      </c>
      <c r="U85" s="12">
        <v>58.010488779299997</v>
      </c>
      <c r="V85" s="12">
        <v>58.010524706700004</v>
      </c>
      <c r="W85" s="12">
        <v>58.010575754000001</v>
      </c>
      <c r="X85" s="12">
        <v>58.024659227999997</v>
      </c>
      <c r="Y85" s="12">
        <v>58.024686639999999</v>
      </c>
      <c r="Z85" s="12">
        <v>58.024717473000003</v>
      </c>
      <c r="AA85" s="12">
        <v>58.024757714400003</v>
      </c>
    </row>
    <row r="86" spans="1:32" s="10" customFormat="1">
      <c r="A86" s="11" t="s">
        <v>30</v>
      </c>
      <c r="B86" s="11" t="s">
        <v>3</v>
      </c>
      <c r="C86" s="12">
        <v>2551</v>
      </c>
      <c r="D86" s="12">
        <v>2551</v>
      </c>
      <c r="E86" s="12">
        <v>2551</v>
      </c>
      <c r="F86" s="12">
        <v>2551</v>
      </c>
      <c r="G86" s="12">
        <v>2551</v>
      </c>
      <c r="H86" s="12">
        <v>2551</v>
      </c>
      <c r="I86" s="12">
        <v>2551</v>
      </c>
      <c r="J86" s="12">
        <v>2551</v>
      </c>
      <c r="K86" s="12">
        <v>2551</v>
      </c>
      <c r="L86" s="12">
        <v>2551</v>
      </c>
      <c r="M86" s="12">
        <v>2551</v>
      </c>
      <c r="N86" s="12">
        <v>2551</v>
      </c>
      <c r="O86" s="12">
        <v>2551</v>
      </c>
      <c r="P86" s="12">
        <v>2551</v>
      </c>
      <c r="Q86" s="12">
        <v>2551</v>
      </c>
      <c r="R86" s="12">
        <v>2551</v>
      </c>
      <c r="S86" s="12">
        <v>2551</v>
      </c>
      <c r="T86" s="12">
        <v>2551</v>
      </c>
      <c r="U86" s="12">
        <v>2551</v>
      </c>
      <c r="V86" s="12">
        <v>2551</v>
      </c>
      <c r="W86" s="12">
        <v>2551</v>
      </c>
      <c r="X86" s="12">
        <v>2551</v>
      </c>
      <c r="Y86" s="12">
        <v>2551</v>
      </c>
      <c r="Z86" s="12">
        <v>2551</v>
      </c>
      <c r="AA86" s="12">
        <v>2551</v>
      </c>
    </row>
    <row r="87" spans="1:32" s="10" customFormat="1">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32" s="10" customFormat="1">
      <c r="A88" s="11" t="s">
        <v>30</v>
      </c>
      <c r="B88" s="11" t="s">
        <v>10</v>
      </c>
      <c r="C88" s="12">
        <v>1069.8325351395511</v>
      </c>
      <c r="D88" s="12">
        <v>1069.8341424901012</v>
      </c>
      <c r="E88" s="12">
        <v>1079.653361827601</v>
      </c>
      <c r="F88" s="12">
        <v>1082.3776338390012</v>
      </c>
      <c r="G88" s="12">
        <v>1196.1947190422209</v>
      </c>
      <c r="H88" s="12">
        <v>1402.0938808444012</v>
      </c>
      <c r="I88" s="12">
        <v>1827.6121541259213</v>
      </c>
      <c r="J88" s="12">
        <v>1910.7173730452498</v>
      </c>
      <c r="K88" s="12">
        <v>3080.0028336808209</v>
      </c>
      <c r="L88" s="12">
        <v>3304.0603970573211</v>
      </c>
      <c r="M88" s="12">
        <v>3304.06064755132</v>
      </c>
      <c r="N88" s="12">
        <v>3304.0607489041809</v>
      </c>
      <c r="O88" s="12">
        <v>3304.0607897003911</v>
      </c>
      <c r="P88" s="12">
        <v>3304.0612042285607</v>
      </c>
      <c r="Q88" s="12">
        <v>3304.0621794916215</v>
      </c>
      <c r="R88" s="12">
        <v>3304.0625196257206</v>
      </c>
      <c r="S88" s="12">
        <v>3304.0626271894212</v>
      </c>
      <c r="T88" s="12">
        <v>3304.062651904871</v>
      </c>
      <c r="U88" s="12">
        <v>3304.0627481360216</v>
      </c>
      <c r="V88" s="12">
        <v>3304.0645192266211</v>
      </c>
      <c r="W88" s="12">
        <v>3304.065086621421</v>
      </c>
      <c r="X88" s="12">
        <v>3273.0101534281212</v>
      </c>
      <c r="Y88" s="12">
        <v>3605.7134876809209</v>
      </c>
      <c r="Z88" s="12">
        <v>3626.2705379932208</v>
      </c>
      <c r="AA88" s="12">
        <v>3646.0394658978203</v>
      </c>
    </row>
    <row r="89" spans="1:32" s="10" customFormat="1">
      <c r="A89" s="11" t="s">
        <v>30</v>
      </c>
      <c r="B89" s="11" t="s">
        <v>9</v>
      </c>
      <c r="C89" s="12">
        <v>2.1048731299999988E-3</v>
      </c>
      <c r="D89" s="12">
        <v>3.3429536999999999E-3</v>
      </c>
      <c r="E89" s="12">
        <v>4.0100038999999997E-3</v>
      </c>
      <c r="F89" s="12">
        <v>4.8101289999999998E-3</v>
      </c>
      <c r="G89" s="12">
        <v>4.8506931999999997E-3</v>
      </c>
      <c r="H89" s="12">
        <v>4.8756179999999809E-3</v>
      </c>
      <c r="I89" s="12">
        <v>5.0936963999999906E-3</v>
      </c>
      <c r="J89" s="12">
        <v>6.9266845999999896E-3</v>
      </c>
      <c r="K89" s="12">
        <v>8.9508063000000009E-3</v>
      </c>
      <c r="L89" s="12">
        <v>1.27172394E-2</v>
      </c>
      <c r="M89" s="12">
        <v>1.274883999999999E-2</v>
      </c>
      <c r="N89" s="12">
        <v>0.12032459969999999</v>
      </c>
      <c r="O89" s="12">
        <v>0.120741442</v>
      </c>
      <c r="P89" s="12">
        <v>0.12089990379999901</v>
      </c>
      <c r="Q89" s="12">
        <v>0.346994686</v>
      </c>
      <c r="R89" s="12">
        <v>0.34806448889999902</v>
      </c>
      <c r="S89" s="12">
        <v>0.34925528350000001</v>
      </c>
      <c r="T89" s="12">
        <v>0.34929515700000002</v>
      </c>
      <c r="U89" s="12">
        <v>47.190224092000001</v>
      </c>
      <c r="V89" s="12">
        <v>47.192596957999996</v>
      </c>
      <c r="W89" s="12">
        <v>278.44500943399999</v>
      </c>
      <c r="X89" s="12">
        <v>302.11628636999995</v>
      </c>
      <c r="Y89" s="12">
        <v>302.11632653300001</v>
      </c>
      <c r="Z89" s="12">
        <v>302.116375237</v>
      </c>
      <c r="AA89" s="12">
        <v>302.11648209999998</v>
      </c>
    </row>
    <row r="90" spans="1:32" s="10" customFormat="1">
      <c r="A90" s="11" t="s">
        <v>30</v>
      </c>
      <c r="B90" s="11" t="s">
        <v>102</v>
      </c>
      <c r="C90" s="12">
        <v>3.3732941999999998E-3</v>
      </c>
      <c r="D90" s="12">
        <v>3.9784154999999996E-3</v>
      </c>
      <c r="E90" s="12">
        <v>4.8930457999999902E-3</v>
      </c>
      <c r="F90" s="12">
        <v>5.8279495000000004E-3</v>
      </c>
      <c r="G90" s="12">
        <v>7.0972631999999796E-3</v>
      </c>
      <c r="H90" s="12">
        <v>7.1163456999999899E-3</v>
      </c>
      <c r="I90" s="12">
        <v>9.2255093999999999E-3</v>
      </c>
      <c r="J90" s="12">
        <v>1.3116476E-2</v>
      </c>
      <c r="K90" s="12">
        <v>2.0235791E-2</v>
      </c>
      <c r="L90" s="12">
        <v>2.4805627E-2</v>
      </c>
      <c r="M90" s="12">
        <v>2.5031271500000001E-2</v>
      </c>
      <c r="N90" s="12">
        <v>2.5179963999999999E-2</v>
      </c>
      <c r="O90" s="12">
        <v>2.5618783999999999E-2</v>
      </c>
      <c r="P90" s="12">
        <v>2.6362916999999902E-2</v>
      </c>
      <c r="Q90" s="12">
        <v>3.5840751000000004E-2</v>
      </c>
      <c r="R90" s="12">
        <v>3.6334361999999995E-2</v>
      </c>
      <c r="S90" s="12">
        <v>3.6721506999999903E-2</v>
      </c>
      <c r="T90" s="12">
        <v>3.7222427999999905E-2</v>
      </c>
      <c r="U90" s="12">
        <v>4.0592252999999995E-2</v>
      </c>
      <c r="V90" s="12">
        <v>4.1051880999999998E-2</v>
      </c>
      <c r="W90" s="12">
        <v>4.7399798E-2</v>
      </c>
      <c r="X90" s="12">
        <v>5.5434641999999992E-2</v>
      </c>
      <c r="Y90" s="12">
        <v>5.5218959999999997E-2</v>
      </c>
      <c r="Z90" s="12">
        <v>5.7246199999999997E-2</v>
      </c>
      <c r="AA90" s="12">
        <v>6.7114327000000001E-2</v>
      </c>
    </row>
    <row r="91" spans="1:32" s="10" customFormat="1">
      <c r="A91" s="11" t="s">
        <v>30</v>
      </c>
      <c r="B91" s="11" t="s">
        <v>15</v>
      </c>
      <c r="C91" s="12">
        <v>0</v>
      </c>
      <c r="D91" s="12">
        <v>0</v>
      </c>
      <c r="E91" s="12">
        <v>1.0487701999999991E-2</v>
      </c>
      <c r="F91" s="12">
        <v>1.2255094099999999E-2</v>
      </c>
      <c r="G91" s="12">
        <v>1.3995696300000001E-2</v>
      </c>
      <c r="H91" s="12">
        <v>1.6124466099999998E-2</v>
      </c>
      <c r="I91" s="12">
        <v>2.5484647299999996E-2</v>
      </c>
      <c r="J91" s="12">
        <v>3.6840641999999993E-2</v>
      </c>
      <c r="K91" s="12">
        <v>238.58138564249998</v>
      </c>
      <c r="L91" s="12">
        <v>448.87543676350003</v>
      </c>
      <c r="M91" s="12">
        <v>448.87707295000001</v>
      </c>
      <c r="N91" s="12">
        <v>448.87773366250002</v>
      </c>
      <c r="O91" s="12">
        <v>708.43676761899997</v>
      </c>
      <c r="P91" s="12">
        <v>708.43700762499998</v>
      </c>
      <c r="Q91" s="12">
        <v>750.35784306099993</v>
      </c>
      <c r="R91" s="12">
        <v>750.35807138899997</v>
      </c>
      <c r="S91" s="12">
        <v>750.35835689399994</v>
      </c>
      <c r="T91" s="12">
        <v>750.35845911299998</v>
      </c>
      <c r="U91" s="12">
        <v>750.358746268</v>
      </c>
      <c r="V91" s="12">
        <v>750.35898687399992</v>
      </c>
      <c r="W91" s="12">
        <v>750.35957222399998</v>
      </c>
      <c r="X91" s="12">
        <v>750.36190355799999</v>
      </c>
      <c r="Y91" s="12">
        <v>750.36203038199994</v>
      </c>
      <c r="Z91" s="12">
        <v>750.36229123999999</v>
      </c>
      <c r="AA91" s="12">
        <v>750.36337452999999</v>
      </c>
      <c r="AC91" s="6"/>
      <c r="AD91" s="6"/>
      <c r="AE91" s="6"/>
      <c r="AF91" s="6"/>
    </row>
    <row r="92" spans="1:32" s="10" customFormat="1">
      <c r="A92" s="11" t="s">
        <v>30</v>
      </c>
      <c r="B92" s="11" t="s">
        <v>17</v>
      </c>
      <c r="C92" s="12">
        <v>6.4749999999999996</v>
      </c>
      <c r="D92" s="12">
        <v>13.056000000000001</v>
      </c>
      <c r="E92" s="12">
        <v>22.071000000000002</v>
      </c>
      <c r="F92" s="12">
        <v>33.045999999999999</v>
      </c>
      <c r="G92" s="12">
        <v>46.206000000000003</v>
      </c>
      <c r="H92" s="12">
        <v>61.677</v>
      </c>
      <c r="I92" s="12">
        <v>85.302999999999997</v>
      </c>
      <c r="J92" s="12">
        <v>104.66600000000001</v>
      </c>
      <c r="K92" s="12">
        <v>124.587</v>
      </c>
      <c r="L92" s="12">
        <v>148.98100000000002</v>
      </c>
      <c r="M92" s="12">
        <v>176.72399999999999</v>
      </c>
      <c r="N92" s="12">
        <v>207.33599999999998</v>
      </c>
      <c r="O92" s="12">
        <v>238.547</v>
      </c>
      <c r="P92" s="12">
        <v>270.935</v>
      </c>
      <c r="Q92" s="12">
        <v>302.02699999999999</v>
      </c>
      <c r="R92" s="12">
        <v>333.24099999999999</v>
      </c>
      <c r="S92" s="12">
        <v>355.97700000000003</v>
      </c>
      <c r="T92" s="12">
        <v>377.65600000000001</v>
      </c>
      <c r="U92" s="12">
        <v>396.46800000000002</v>
      </c>
      <c r="V92" s="12">
        <v>416.27</v>
      </c>
      <c r="W92" s="12">
        <v>435.67900000000003</v>
      </c>
      <c r="X92" s="12">
        <v>456.09899999999999</v>
      </c>
      <c r="Y92" s="12">
        <v>475.923</v>
      </c>
      <c r="Z92" s="12">
        <v>496.67399999999998</v>
      </c>
      <c r="AA92" s="12">
        <v>516.81399999999996</v>
      </c>
      <c r="AC92" s="6"/>
      <c r="AD92" s="6"/>
      <c r="AE92" s="6"/>
      <c r="AF92" s="6"/>
    </row>
    <row r="93" spans="1:32" s="10" customFormat="1">
      <c r="A93" s="35" t="s">
        <v>98</v>
      </c>
      <c r="B93" s="35"/>
      <c r="C93" s="29">
        <v>4006.8362787978313</v>
      </c>
      <c r="D93" s="29">
        <v>4006.839652391121</v>
      </c>
      <c r="E93" s="29">
        <v>4016.6596642936106</v>
      </c>
      <c r="F93" s="29">
        <v>4019.3848833337411</v>
      </c>
      <c r="G93" s="29">
        <v>4133.2021294474807</v>
      </c>
      <c r="H93" s="29">
        <v>4339.1014572109516</v>
      </c>
      <c r="I93" s="29">
        <v>4764.6201506898215</v>
      </c>
      <c r="J93" s="29">
        <v>4847.7273776789098</v>
      </c>
      <c r="K93" s="29">
        <v>6017.0151444910216</v>
      </c>
      <c r="L93" s="29">
        <v>6241.0770329191218</v>
      </c>
      <c r="M93" s="29">
        <v>6241.0773473193203</v>
      </c>
      <c r="N93" s="29">
        <v>6241.1851713190408</v>
      </c>
      <c r="O93" s="29">
        <v>6241.1895675538908</v>
      </c>
      <c r="P93" s="29">
        <v>6241.1901633528605</v>
      </c>
      <c r="Q93" s="29">
        <v>6241.417355822321</v>
      </c>
      <c r="R93" s="29">
        <v>6241.4187927110206</v>
      </c>
      <c r="S93" s="29">
        <v>6241.4201321785204</v>
      </c>
      <c r="T93" s="29">
        <v>6121.4203128777708</v>
      </c>
      <c r="U93" s="29">
        <v>6168.2645005647219</v>
      </c>
      <c r="V93" s="29">
        <v>6168.2686860386211</v>
      </c>
      <c r="W93" s="29">
        <v>6399.5218370608209</v>
      </c>
      <c r="X93" s="29">
        <v>6392.1523752448211</v>
      </c>
      <c r="Y93" s="29">
        <v>6724.8557785944213</v>
      </c>
      <c r="Z93" s="29">
        <v>6745.4129128262211</v>
      </c>
      <c r="AA93" s="29">
        <v>6765.1819910786198</v>
      </c>
      <c r="AC93" s="6"/>
      <c r="AD93" s="6"/>
      <c r="AE93" s="6"/>
      <c r="AF93" s="6"/>
    </row>
    <row r="94" spans="1:32" s="10" customFormat="1" collapsed="1">
      <c r="A94" s="6"/>
      <c r="B94" s="6"/>
      <c r="C94" s="6"/>
      <c r="D94" s="6"/>
      <c r="E94" s="6"/>
      <c r="F94" s="6"/>
      <c r="G94" s="6"/>
      <c r="H94" s="6"/>
      <c r="I94" s="6"/>
      <c r="J94" s="6"/>
      <c r="K94" s="6"/>
      <c r="L94" s="6"/>
      <c r="M94" s="6"/>
      <c r="N94" s="6"/>
      <c r="O94" s="6"/>
      <c r="P94" s="6"/>
      <c r="Q94" s="6"/>
      <c r="R94" s="6"/>
      <c r="S94" s="6"/>
      <c r="T94" s="6"/>
      <c r="U94" s="6"/>
      <c r="V94" s="6"/>
      <c r="W94" s="6"/>
      <c r="X94" s="6"/>
      <c r="Y94" s="6"/>
      <c r="Z94" s="6"/>
      <c r="AA94" s="6"/>
      <c r="AC94" s="6"/>
      <c r="AD94" s="6"/>
      <c r="AE94" s="6"/>
      <c r="AF94" s="6"/>
    </row>
    <row r="95" spans="1:32" s="10"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C95" s="6"/>
      <c r="AD95" s="6"/>
      <c r="AE95" s="6"/>
      <c r="AF95" s="6"/>
    </row>
    <row r="96" spans="1:32" s="10" customFormat="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c r="AC96" s="6"/>
      <c r="AD96" s="6"/>
      <c r="AE96" s="6"/>
      <c r="AF96" s="6"/>
    </row>
    <row r="97" spans="1:32" s="10" customFormat="1">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c r="AC97" s="6"/>
      <c r="AD97" s="6"/>
      <c r="AE97" s="6"/>
      <c r="AF97" s="6"/>
    </row>
    <row r="98" spans="1:32" s="10" customFormat="1">
      <c r="A98" s="11" t="s">
        <v>18</v>
      </c>
      <c r="B98" s="11" t="s">
        <v>105</v>
      </c>
      <c r="C98" s="12">
        <v>1004.6403883284324</v>
      </c>
      <c r="D98" s="12">
        <v>1004.6682319431325</v>
      </c>
      <c r="E98" s="12">
        <v>1733.4319190722324</v>
      </c>
      <c r="F98" s="12">
        <v>2008.4591414417323</v>
      </c>
      <c r="G98" s="12">
        <v>2338.4102997242317</v>
      </c>
      <c r="H98" s="12">
        <v>3639.1330074413327</v>
      </c>
      <c r="I98" s="12">
        <v>3913.442957729731</v>
      </c>
      <c r="J98" s="12">
        <v>4687.8394079106311</v>
      </c>
      <c r="K98" s="12">
        <v>5431.1332514126325</v>
      </c>
      <c r="L98" s="12">
        <v>7789.7043369536323</v>
      </c>
      <c r="M98" s="12">
        <v>8255.0524517994163</v>
      </c>
      <c r="N98" s="12">
        <v>8715.1051620129147</v>
      </c>
      <c r="O98" s="12">
        <v>9678.6482963709259</v>
      </c>
      <c r="P98" s="12">
        <v>9628.661652466928</v>
      </c>
      <c r="Q98" s="12">
        <v>10837.379965646925</v>
      </c>
      <c r="R98" s="12">
        <v>10837.384538145925</v>
      </c>
      <c r="S98" s="12">
        <v>12968.931400818925</v>
      </c>
      <c r="T98" s="12">
        <v>13560.912829403926</v>
      </c>
      <c r="U98" s="12">
        <v>18156.210368985929</v>
      </c>
      <c r="V98" s="12">
        <v>19909.001047180926</v>
      </c>
      <c r="W98" s="12">
        <v>20013.354474276988</v>
      </c>
      <c r="X98" s="12">
        <v>20843.351916652002</v>
      </c>
      <c r="Y98" s="12">
        <v>20104.982561809997</v>
      </c>
      <c r="Z98" s="12">
        <v>20443.405870350998</v>
      </c>
      <c r="AA98" s="12">
        <v>20396.779075733</v>
      </c>
      <c r="AC98" s="6"/>
      <c r="AD98" s="6"/>
      <c r="AE98" s="6"/>
      <c r="AF98" s="6"/>
    </row>
    <row r="99" spans="1:32" collapsed="1">
      <c r="A99" s="11" t="s">
        <v>18</v>
      </c>
      <c r="B99" s="11" t="s">
        <v>14</v>
      </c>
      <c r="C99" s="12">
        <v>1310</v>
      </c>
      <c r="D99" s="12">
        <v>1310</v>
      </c>
      <c r="E99" s="12">
        <v>2026.4116641923999</v>
      </c>
      <c r="F99" s="12">
        <v>2026.4432182304993</v>
      </c>
      <c r="G99" s="12">
        <v>4066.4469622819997</v>
      </c>
      <c r="H99" s="12">
        <v>4066.5037926016998</v>
      </c>
      <c r="I99" s="12">
        <v>4066.5167072070999</v>
      </c>
      <c r="J99" s="12">
        <v>4066.5296588051983</v>
      </c>
      <c r="K99" s="12">
        <v>4305.0745154491988</v>
      </c>
      <c r="L99" s="12">
        <v>4515.3698602707</v>
      </c>
      <c r="M99" s="12">
        <v>4515.3736505278994</v>
      </c>
      <c r="N99" s="12">
        <v>4515.3749925621996</v>
      </c>
      <c r="O99" s="12">
        <v>4775.0316188279994</v>
      </c>
      <c r="P99" s="12">
        <v>4775.0330154265994</v>
      </c>
      <c r="Q99" s="12">
        <v>5798.8153777503003</v>
      </c>
      <c r="R99" s="12">
        <v>5798.8160845070997</v>
      </c>
      <c r="S99" s="12">
        <v>6328.3055122240003</v>
      </c>
      <c r="T99" s="12">
        <v>6328.3071839756994</v>
      </c>
      <c r="U99" s="12">
        <v>6488.2595319143984</v>
      </c>
      <c r="V99" s="12">
        <v>6488.2620068506003</v>
      </c>
      <c r="W99" s="12">
        <v>6628.4055326879989</v>
      </c>
      <c r="X99" s="12">
        <v>6938.6659995519985</v>
      </c>
      <c r="Y99" s="12">
        <v>6984.4363356739987</v>
      </c>
      <c r="Z99" s="12">
        <v>7289.5150854629992</v>
      </c>
      <c r="AA99" s="12">
        <v>7291.9724403369992</v>
      </c>
    </row>
    <row r="100" spans="1:32">
      <c r="A100" s="11" t="s">
        <v>18</v>
      </c>
      <c r="B100" s="11" t="s">
        <v>25</v>
      </c>
      <c r="C100" s="12">
        <v>318.73900000000003</v>
      </c>
      <c r="D100" s="12">
        <v>623.03</v>
      </c>
      <c r="E100" s="12">
        <v>1035.4460000000001</v>
      </c>
      <c r="F100" s="12">
        <v>1538.9269999999999</v>
      </c>
      <c r="G100" s="12">
        <v>2142.8110000000001</v>
      </c>
      <c r="H100" s="12">
        <v>2807.6329999999998</v>
      </c>
      <c r="I100" s="12">
        <v>3819.3380000000002</v>
      </c>
      <c r="J100" s="12">
        <v>4674.3180000000002</v>
      </c>
      <c r="K100" s="12">
        <v>5519.2339999999995</v>
      </c>
      <c r="L100" s="12">
        <v>6499.2960000000003</v>
      </c>
      <c r="M100" s="12">
        <v>7698.6090000000013</v>
      </c>
      <c r="N100" s="12">
        <v>9010.3219999999983</v>
      </c>
      <c r="O100" s="12">
        <v>10339.413</v>
      </c>
      <c r="P100" s="12">
        <v>11714.808999999999</v>
      </c>
      <c r="Q100" s="12">
        <v>13054.429999999998</v>
      </c>
      <c r="R100" s="12">
        <v>14363.338999999998</v>
      </c>
      <c r="S100" s="12">
        <v>15318.455000000002</v>
      </c>
      <c r="T100" s="12">
        <v>16214.658000000001</v>
      </c>
      <c r="U100" s="12">
        <v>16979.074999999997</v>
      </c>
      <c r="V100" s="12">
        <v>17751.389000000003</v>
      </c>
      <c r="W100" s="12">
        <v>18512.155999999999</v>
      </c>
      <c r="X100" s="12">
        <v>19307.582999999995</v>
      </c>
      <c r="Y100" s="12">
        <v>20087.465999999997</v>
      </c>
      <c r="Z100" s="12">
        <v>20907.657999999999</v>
      </c>
      <c r="AA100" s="12">
        <v>21712.696999999996</v>
      </c>
    </row>
    <row r="101" spans="1:32" collapsed="1"/>
    <row r="102" spans="1:32">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32">
      <c r="A103" s="11" t="s">
        <v>26</v>
      </c>
      <c r="B103" s="11" t="s">
        <v>105</v>
      </c>
      <c r="C103" s="12">
        <v>50.016619499199997</v>
      </c>
      <c r="D103" s="12">
        <v>50.041663177300002</v>
      </c>
      <c r="E103" s="12">
        <v>778.79692110149995</v>
      </c>
      <c r="F103" s="12">
        <v>778.79889221329995</v>
      </c>
      <c r="G103" s="12">
        <v>1108.7437747996989</v>
      </c>
      <c r="H103" s="12">
        <v>1508.7432211246</v>
      </c>
      <c r="I103" s="12">
        <v>1583.7440149816989</v>
      </c>
      <c r="J103" s="12">
        <v>1583.7513969349989</v>
      </c>
      <c r="K103" s="12">
        <v>1583.7626670759998</v>
      </c>
      <c r="L103" s="12">
        <v>2530.4059226699997</v>
      </c>
      <c r="M103" s="12">
        <v>2530.4080491869895</v>
      </c>
      <c r="N103" s="12">
        <v>2530.4083825749904</v>
      </c>
      <c r="O103" s="12">
        <v>2530.4197090959997</v>
      </c>
      <c r="P103" s="12">
        <v>2480.4241922790002</v>
      </c>
      <c r="Q103" s="12">
        <v>2911.968935245</v>
      </c>
      <c r="R103" s="12">
        <v>2911.9702835430003</v>
      </c>
      <c r="S103" s="12">
        <v>4080.8485808539999</v>
      </c>
      <c r="T103" s="12">
        <v>4080.8542928649999</v>
      </c>
      <c r="U103" s="12">
        <v>5011.2097140920005</v>
      </c>
      <c r="V103" s="12">
        <v>5011.2130678289986</v>
      </c>
      <c r="W103" s="12">
        <v>5011.2000673989996</v>
      </c>
      <c r="X103" s="12">
        <v>5148.2622402899997</v>
      </c>
      <c r="Y103" s="12">
        <v>4419.6090786599998</v>
      </c>
      <c r="Z103" s="12">
        <v>5032.9658248409996</v>
      </c>
      <c r="AA103" s="12">
        <v>4714.8061695910001</v>
      </c>
    </row>
    <row r="104" spans="1:32">
      <c r="A104" s="11" t="s">
        <v>26</v>
      </c>
      <c r="B104" s="11" t="s">
        <v>14</v>
      </c>
      <c r="C104" s="12">
        <v>840</v>
      </c>
      <c r="D104" s="12">
        <v>840</v>
      </c>
      <c r="E104" s="12">
        <v>1306.3753332829999</v>
      </c>
      <c r="F104" s="12">
        <v>1306.3756218709991</v>
      </c>
      <c r="G104" s="12">
        <v>3346.3761953880003</v>
      </c>
      <c r="H104" s="12">
        <v>3346.3769430289999</v>
      </c>
      <c r="I104" s="12">
        <v>3346.3771781820001</v>
      </c>
      <c r="J104" s="12">
        <v>3346.3776342174988</v>
      </c>
      <c r="K104" s="12">
        <v>3346.3777610489988</v>
      </c>
      <c r="L104" s="12">
        <v>3346.3781123260001</v>
      </c>
      <c r="M104" s="12">
        <v>3346.3784679559999</v>
      </c>
      <c r="N104" s="12">
        <v>3346.3786694069991</v>
      </c>
      <c r="O104" s="12">
        <v>3346.3796333799992</v>
      </c>
      <c r="P104" s="12">
        <v>3346.3800483229998</v>
      </c>
      <c r="Q104" s="12">
        <v>3346.3917570789999</v>
      </c>
      <c r="R104" s="12">
        <v>3346.3918918854997</v>
      </c>
      <c r="S104" s="12">
        <v>3346.3921375360001</v>
      </c>
      <c r="T104" s="12">
        <v>3346.3924335579991</v>
      </c>
      <c r="U104" s="12">
        <v>3346.3929264509998</v>
      </c>
      <c r="V104" s="12">
        <v>3346.3934683010002</v>
      </c>
      <c r="W104" s="12">
        <v>3346.3937744559989</v>
      </c>
      <c r="X104" s="12">
        <v>3346.3975637199992</v>
      </c>
      <c r="Y104" s="12">
        <v>3346.397788584</v>
      </c>
      <c r="Z104" s="12">
        <v>3346.4546548659991</v>
      </c>
      <c r="AA104" s="12">
        <v>3346.4548052149989</v>
      </c>
    </row>
    <row r="105" spans="1:32">
      <c r="A105" s="11" t="s">
        <v>26</v>
      </c>
      <c r="B105" s="11" t="s">
        <v>25</v>
      </c>
      <c r="C105" s="12">
        <v>97.195000000000007</v>
      </c>
      <c r="D105" s="12">
        <v>193.89099999999999</v>
      </c>
      <c r="E105" s="12">
        <v>321.46699999999998</v>
      </c>
      <c r="F105" s="12">
        <v>477.30799999999999</v>
      </c>
      <c r="G105" s="12">
        <v>663.93899999999996</v>
      </c>
      <c r="H105" s="12">
        <v>884.26199999999994</v>
      </c>
      <c r="I105" s="12">
        <v>1223.617</v>
      </c>
      <c r="J105" s="12">
        <v>1508.422</v>
      </c>
      <c r="K105" s="12">
        <v>1818.1519999999998</v>
      </c>
      <c r="L105" s="12">
        <v>2178.9300000000003</v>
      </c>
      <c r="M105" s="12">
        <v>2618.4380000000001</v>
      </c>
      <c r="N105" s="12">
        <v>3090.1669999999999</v>
      </c>
      <c r="O105" s="12">
        <v>3561.6970000000001</v>
      </c>
      <c r="P105" s="12">
        <v>4049.33</v>
      </c>
      <c r="Q105" s="12">
        <v>4508.4809999999989</v>
      </c>
      <c r="R105" s="12">
        <v>4960.7149999999992</v>
      </c>
      <c r="S105" s="12">
        <v>5286.6989999999996</v>
      </c>
      <c r="T105" s="12">
        <v>5588.1229999999996</v>
      </c>
      <c r="U105" s="12">
        <v>5842.6639999999998</v>
      </c>
      <c r="V105" s="12">
        <v>6109.5780000000004</v>
      </c>
      <c r="W105" s="12">
        <v>6370.5649999999987</v>
      </c>
      <c r="X105" s="12">
        <v>6645.585</v>
      </c>
      <c r="Y105" s="12">
        <v>6914.04</v>
      </c>
      <c r="Z105" s="12">
        <v>7197.4129999999996</v>
      </c>
      <c r="AA105" s="12">
        <v>7473.8759999999993</v>
      </c>
    </row>
    <row r="107" spans="1:32">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32">
      <c r="A108" s="11" t="s">
        <v>27</v>
      </c>
      <c r="B108" s="11" t="s">
        <v>105</v>
      </c>
      <c r="C108" s="12">
        <v>100.0041509344</v>
      </c>
      <c r="D108" s="12">
        <v>100.0053523883</v>
      </c>
      <c r="E108" s="12">
        <v>100.0122400397</v>
      </c>
      <c r="F108" s="12">
        <v>100.019179475</v>
      </c>
      <c r="G108" s="12">
        <v>100.01982087570001</v>
      </c>
      <c r="H108" s="12">
        <v>1000.74305</v>
      </c>
      <c r="I108" s="12">
        <v>1000.7432</v>
      </c>
      <c r="J108" s="12">
        <v>1528.14312</v>
      </c>
      <c r="K108" s="12">
        <v>1741.9000999999998</v>
      </c>
      <c r="L108" s="12">
        <v>1950.4702300000001</v>
      </c>
      <c r="M108" s="12">
        <v>2471.1445600000002</v>
      </c>
      <c r="N108" s="12">
        <v>2956.19634</v>
      </c>
      <c r="O108" s="12">
        <v>3158.2882199999999</v>
      </c>
      <c r="P108" s="12">
        <v>3158.2888199999998</v>
      </c>
      <c r="Q108" s="12">
        <v>3158.2895699999999</v>
      </c>
      <c r="R108" s="12">
        <v>3158.2905000000001</v>
      </c>
      <c r="S108" s="12">
        <v>3888.270559999999</v>
      </c>
      <c r="T108" s="12">
        <v>3888.2709800000002</v>
      </c>
      <c r="U108" s="12">
        <v>6641.8577500000001</v>
      </c>
      <c r="V108" s="12">
        <v>8394.6433699999998</v>
      </c>
      <c r="W108" s="12">
        <v>8407.4369700000007</v>
      </c>
      <c r="X108" s="12">
        <v>8407.4364500000011</v>
      </c>
      <c r="Y108" s="12">
        <v>8407.4295000000002</v>
      </c>
      <c r="Z108" s="12">
        <v>8407.4243800000004</v>
      </c>
      <c r="AA108" s="12">
        <v>8407.4238399999995</v>
      </c>
    </row>
    <row r="109" spans="1:32">
      <c r="A109" s="11" t="s">
        <v>27</v>
      </c>
      <c r="B109" s="11" t="s">
        <v>14</v>
      </c>
      <c r="C109" s="12">
        <v>470</v>
      </c>
      <c r="D109" s="12">
        <v>470</v>
      </c>
      <c r="E109" s="12">
        <v>720.01399397</v>
      </c>
      <c r="F109" s="12">
        <v>720.01916305600002</v>
      </c>
      <c r="G109" s="12">
        <v>720.01933325899995</v>
      </c>
      <c r="H109" s="12">
        <v>720.07305045800001</v>
      </c>
      <c r="I109" s="12">
        <v>720.07309294499998</v>
      </c>
      <c r="J109" s="12">
        <v>720.07312341099998</v>
      </c>
      <c r="K109" s="12">
        <v>720.07314030999999</v>
      </c>
      <c r="L109" s="12">
        <v>720.07319435600004</v>
      </c>
      <c r="M109" s="12">
        <v>720.07330662200002</v>
      </c>
      <c r="N109" s="12">
        <v>720.07344318800006</v>
      </c>
      <c r="O109" s="12">
        <v>720.1535576</v>
      </c>
      <c r="P109" s="12">
        <v>720.15370976199995</v>
      </c>
      <c r="Q109" s="12">
        <v>1701.9209749380002</v>
      </c>
      <c r="R109" s="12">
        <v>1701.921055024</v>
      </c>
      <c r="S109" s="12">
        <v>2231.409237755</v>
      </c>
      <c r="T109" s="12">
        <v>2231.4092895530002</v>
      </c>
      <c r="U109" s="12">
        <v>2231.4095844459998</v>
      </c>
      <c r="V109" s="12">
        <v>2231.4099576589997</v>
      </c>
      <c r="W109" s="12">
        <v>2231.4101066180001</v>
      </c>
      <c r="X109" s="12">
        <v>2231.41014477</v>
      </c>
      <c r="Y109" s="12">
        <v>2231.4101741220002</v>
      </c>
      <c r="Z109" s="12">
        <v>2536.4316110099999</v>
      </c>
      <c r="AA109" s="12">
        <v>2536.4316404050001</v>
      </c>
    </row>
    <row r="110" spans="1:32">
      <c r="A110" s="11" t="s">
        <v>27</v>
      </c>
      <c r="B110" s="11" t="s">
        <v>25</v>
      </c>
      <c r="C110" s="12">
        <v>70.646999999999991</v>
      </c>
      <c r="D110" s="12">
        <v>151.97900000000001</v>
      </c>
      <c r="E110" s="12">
        <v>266.90500000000003</v>
      </c>
      <c r="F110" s="12">
        <v>406.553</v>
      </c>
      <c r="G110" s="12">
        <v>573.36900000000003</v>
      </c>
      <c r="H110" s="12">
        <v>775.00300000000004</v>
      </c>
      <c r="I110" s="12">
        <v>1088.951</v>
      </c>
      <c r="J110" s="12">
        <v>1359.68</v>
      </c>
      <c r="K110" s="12">
        <v>1609.1119999999999</v>
      </c>
      <c r="L110" s="12">
        <v>1901.087</v>
      </c>
      <c r="M110" s="12">
        <v>2255.9299999999998</v>
      </c>
      <c r="N110" s="12">
        <v>2641.2240000000002</v>
      </c>
      <c r="O110" s="12">
        <v>3035.7330000000002</v>
      </c>
      <c r="P110" s="12">
        <v>3438.9459999999999</v>
      </c>
      <c r="Q110" s="12">
        <v>3828.058</v>
      </c>
      <c r="R110" s="12">
        <v>4218.174</v>
      </c>
      <c r="S110" s="12">
        <v>4496.1480000000001</v>
      </c>
      <c r="T110" s="12">
        <v>4751.3150000000005</v>
      </c>
      <c r="U110" s="12">
        <v>4961.5959999999995</v>
      </c>
      <c r="V110" s="12">
        <v>5182.0519999999997</v>
      </c>
      <c r="W110" s="12">
        <v>5399.3809999999994</v>
      </c>
      <c r="X110" s="12">
        <v>5623.0119999999997</v>
      </c>
      <c r="Y110" s="12">
        <v>5842.4289999999992</v>
      </c>
      <c r="Z110" s="12">
        <v>6071.3899999999994</v>
      </c>
      <c r="AA110" s="12">
        <v>6296.348</v>
      </c>
    </row>
    <row r="112" spans="1:32">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375.33904518050599</v>
      </c>
      <c r="D113" s="12">
        <v>375.33987912310602</v>
      </c>
      <c r="E113" s="12">
        <v>375.34004564810601</v>
      </c>
      <c r="F113" s="12">
        <v>650.35508984670605</v>
      </c>
      <c r="G113" s="12">
        <v>650.35529148170599</v>
      </c>
      <c r="H113" s="12">
        <v>650.355292200706</v>
      </c>
      <c r="I113" s="12">
        <v>849.66023992370606</v>
      </c>
      <c r="J113" s="12">
        <v>1126.6244699237061</v>
      </c>
      <c r="K113" s="12">
        <v>1656.0949499237061</v>
      </c>
      <c r="L113" s="12">
        <v>2349.445099923706</v>
      </c>
      <c r="M113" s="12">
        <v>2294.1161400000001</v>
      </c>
      <c r="N113" s="12">
        <v>2294.1163999999999</v>
      </c>
      <c r="O113" s="12">
        <v>2562.5087299999991</v>
      </c>
      <c r="P113" s="12">
        <v>2562.5093299999999</v>
      </c>
      <c r="Q113" s="12">
        <v>2994.2233000000001</v>
      </c>
      <c r="R113" s="12">
        <v>2994.2244799999999</v>
      </c>
      <c r="S113" s="12">
        <v>3224.7067000000002</v>
      </c>
      <c r="T113" s="12">
        <v>3329.9112700000001</v>
      </c>
      <c r="U113" s="12">
        <v>3491.2848399999998</v>
      </c>
      <c r="V113" s="12">
        <v>3491.2854400000001</v>
      </c>
      <c r="W113" s="12">
        <v>3491.2772399999903</v>
      </c>
      <c r="X113" s="12">
        <v>3731.4314599999998</v>
      </c>
      <c r="Y113" s="12">
        <v>3731.4323999999997</v>
      </c>
      <c r="Z113" s="12">
        <v>3456.5033797000001</v>
      </c>
      <c r="AA113" s="12">
        <v>3728.0300613750001</v>
      </c>
    </row>
    <row r="114" spans="1:27">
      <c r="A114" s="11" t="s">
        <v>28</v>
      </c>
      <c r="B114" s="11" t="s">
        <v>14</v>
      </c>
      <c r="C114" s="12">
        <v>0</v>
      </c>
      <c r="D114" s="12">
        <v>0</v>
      </c>
      <c r="E114" s="12">
        <v>6.679941E-3</v>
      </c>
      <c r="F114" s="12">
        <v>3.0069004999999989E-2</v>
      </c>
      <c r="G114" s="12">
        <v>3.0178603999999998E-2</v>
      </c>
      <c r="H114" s="12">
        <v>3.0258119E-2</v>
      </c>
      <c r="I114" s="12">
        <v>3.3181674999999897E-2</v>
      </c>
      <c r="J114" s="12">
        <v>3.3290714499999902E-2</v>
      </c>
      <c r="K114" s="12">
        <v>3.3330545000000003E-2</v>
      </c>
      <c r="L114" s="12">
        <v>3.3599416999999902E-2</v>
      </c>
      <c r="M114" s="12">
        <v>3.4972699999999995E-2</v>
      </c>
      <c r="N114" s="12">
        <v>3.5135899999999901E-2</v>
      </c>
      <c r="O114" s="12">
        <v>4.9713845000000007E-2</v>
      </c>
      <c r="P114" s="12">
        <v>4.9897126999999999E-2</v>
      </c>
      <c r="Q114" s="12">
        <v>0.13082147799999899</v>
      </c>
      <c r="R114" s="12">
        <v>0.1309750549999999</v>
      </c>
      <c r="S114" s="12">
        <v>0.13121562499999989</v>
      </c>
      <c r="T114" s="12">
        <v>0.131427137</v>
      </c>
      <c r="U114" s="12">
        <v>160.08101536299898</v>
      </c>
      <c r="V114" s="12">
        <v>160.08200563</v>
      </c>
      <c r="W114" s="12">
        <v>300.22354844199998</v>
      </c>
      <c r="X114" s="12">
        <v>610.47571259799997</v>
      </c>
      <c r="Y114" s="12">
        <v>656.24503219799999</v>
      </c>
      <c r="Z114" s="12">
        <v>656.24514572600003</v>
      </c>
      <c r="AA114" s="12">
        <v>658.70116097599998</v>
      </c>
    </row>
    <row r="115" spans="1:27">
      <c r="A115" s="11" t="s">
        <v>28</v>
      </c>
      <c r="B115" s="11" t="s">
        <v>25</v>
      </c>
      <c r="C115" s="12">
        <v>55.805</v>
      </c>
      <c r="D115" s="12">
        <v>137.178</v>
      </c>
      <c r="E115" s="12">
        <v>254.75700000000001</v>
      </c>
      <c r="F115" s="12">
        <v>407.74700000000001</v>
      </c>
      <c r="G115" s="12">
        <v>597.26199999999994</v>
      </c>
      <c r="H115" s="12">
        <v>772.55799999999999</v>
      </c>
      <c r="I115" s="12">
        <v>1024.9490000000001</v>
      </c>
      <c r="J115" s="12">
        <v>1224.2380000000001</v>
      </c>
      <c r="K115" s="12">
        <v>1402.1170000000002</v>
      </c>
      <c r="L115" s="12">
        <v>1599.3140000000001</v>
      </c>
      <c r="M115" s="12">
        <v>1857.4580000000001</v>
      </c>
      <c r="N115" s="12">
        <v>2156.299</v>
      </c>
      <c r="O115" s="12">
        <v>2463.277</v>
      </c>
      <c r="P115" s="12">
        <v>2788.2559999999999</v>
      </c>
      <c r="Q115" s="12">
        <v>3128.846</v>
      </c>
      <c r="R115" s="12">
        <v>3444.2729999999997</v>
      </c>
      <c r="S115" s="12">
        <v>3686.8870000000002</v>
      </c>
      <c r="T115" s="12">
        <v>3923.2710000000002</v>
      </c>
      <c r="U115" s="12">
        <v>4132.5320000000002</v>
      </c>
      <c r="V115" s="12">
        <v>4321.3469999999998</v>
      </c>
      <c r="W115" s="12">
        <v>4507.8860000000004</v>
      </c>
      <c r="X115" s="12">
        <v>4703.2659999999996</v>
      </c>
      <c r="Y115" s="12">
        <v>4895.7039999999997</v>
      </c>
      <c r="Z115" s="12">
        <v>5098.692</v>
      </c>
      <c r="AA115" s="12">
        <v>5298.9319999999998</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479.27719942012652</v>
      </c>
      <c r="D118" s="12">
        <v>479.27735883892649</v>
      </c>
      <c r="E118" s="12">
        <v>479.27781923712649</v>
      </c>
      <c r="F118" s="12">
        <v>479.28015195722651</v>
      </c>
      <c r="G118" s="12">
        <v>479.28431530392652</v>
      </c>
      <c r="H118" s="12">
        <v>479.28432777032651</v>
      </c>
      <c r="I118" s="12">
        <v>479.28627731492651</v>
      </c>
      <c r="J118" s="12">
        <v>449.30730457592654</v>
      </c>
      <c r="K118" s="12">
        <v>449.35529862192652</v>
      </c>
      <c r="L118" s="12">
        <v>959.35827873292646</v>
      </c>
      <c r="M118" s="12">
        <v>959.35867134092655</v>
      </c>
      <c r="N118" s="12">
        <v>934.35885947392558</v>
      </c>
      <c r="O118" s="12">
        <v>1427.4060184909265</v>
      </c>
      <c r="P118" s="12">
        <v>1427.4129472709265</v>
      </c>
      <c r="Q118" s="12">
        <v>1772.8623196509266</v>
      </c>
      <c r="R118" s="12">
        <v>1772.8629402409265</v>
      </c>
      <c r="S118" s="12">
        <v>1775.0688384579266</v>
      </c>
      <c r="T118" s="12">
        <v>2261.8390641109263</v>
      </c>
      <c r="U118" s="12">
        <v>3011.8174726409266</v>
      </c>
      <c r="V118" s="12">
        <v>3011.8181174709262</v>
      </c>
      <c r="W118" s="12">
        <v>3103.3927970799996</v>
      </c>
      <c r="X118" s="12">
        <v>3556.16633172</v>
      </c>
      <c r="Y118" s="12">
        <v>3546.4563641899999</v>
      </c>
      <c r="Z118" s="12">
        <v>3546.4550396099999</v>
      </c>
      <c r="AA118" s="12">
        <v>3546.4518904399997</v>
      </c>
    </row>
    <row r="119" spans="1:27">
      <c r="A119" s="11" t="s">
        <v>29</v>
      </c>
      <c r="B119" s="11" t="s">
        <v>14</v>
      </c>
      <c r="C119" s="12">
        <v>0</v>
      </c>
      <c r="D119" s="12">
        <v>0</v>
      </c>
      <c r="E119" s="12">
        <v>5.16929639999999E-3</v>
      </c>
      <c r="F119" s="12">
        <v>6.1092044000000002E-3</v>
      </c>
      <c r="G119" s="12">
        <v>7.2593346999999999E-3</v>
      </c>
      <c r="H119" s="12">
        <v>7.4165296E-3</v>
      </c>
      <c r="I119" s="12">
        <v>7.7697578000000007E-3</v>
      </c>
      <c r="J119" s="12">
        <v>8.7698202000000003E-3</v>
      </c>
      <c r="K119" s="12">
        <v>8.8979026999999895E-3</v>
      </c>
      <c r="L119" s="12">
        <v>9.5174081999999903E-3</v>
      </c>
      <c r="M119" s="12">
        <v>9.8302998999999988E-3</v>
      </c>
      <c r="N119" s="12">
        <v>1.0010404699999989E-2</v>
      </c>
      <c r="O119" s="12">
        <v>1.1946384000000001E-2</v>
      </c>
      <c r="P119" s="12">
        <v>1.23525896E-2</v>
      </c>
      <c r="Q119" s="12">
        <v>1.3981194299999999E-2</v>
      </c>
      <c r="R119" s="12">
        <v>1.40911536E-2</v>
      </c>
      <c r="S119" s="12">
        <v>1.4564414000000001E-2</v>
      </c>
      <c r="T119" s="12">
        <v>1.5574614699999999E-2</v>
      </c>
      <c r="U119" s="12">
        <v>1.725938639999999E-2</v>
      </c>
      <c r="V119" s="12">
        <v>1.7588386599999999E-2</v>
      </c>
      <c r="W119" s="12">
        <v>1.8530947999999901E-2</v>
      </c>
      <c r="X119" s="12">
        <v>2.0674906E-2</v>
      </c>
      <c r="Y119" s="12">
        <v>2.1310388E-2</v>
      </c>
      <c r="Z119" s="12">
        <v>2.1382621000000001E-2</v>
      </c>
      <c r="AA119" s="12">
        <v>2.1459210999999999E-2</v>
      </c>
    </row>
    <row r="120" spans="1:27">
      <c r="A120" s="11" t="s">
        <v>29</v>
      </c>
      <c r="B120" s="11" t="s">
        <v>25</v>
      </c>
      <c r="C120" s="12">
        <v>88.617000000000004</v>
      </c>
      <c r="D120" s="12">
        <v>126.92599999999999</v>
      </c>
      <c r="E120" s="12">
        <v>170.24600000000001</v>
      </c>
      <c r="F120" s="12">
        <v>214.273</v>
      </c>
      <c r="G120" s="12">
        <v>262.03500000000003</v>
      </c>
      <c r="H120" s="12">
        <v>314.13299999999998</v>
      </c>
      <c r="I120" s="12">
        <v>396.51799999999997</v>
      </c>
      <c r="J120" s="12">
        <v>477.31200000000001</v>
      </c>
      <c r="K120" s="12">
        <v>565.26600000000008</v>
      </c>
      <c r="L120" s="12">
        <v>670.98399999999992</v>
      </c>
      <c r="M120" s="12">
        <v>790.05899999999997</v>
      </c>
      <c r="N120" s="12">
        <v>915.29600000000005</v>
      </c>
      <c r="O120" s="12">
        <v>1040.1590000000001</v>
      </c>
      <c r="P120" s="12">
        <v>1167.3420000000001</v>
      </c>
      <c r="Q120" s="12">
        <v>1287.018</v>
      </c>
      <c r="R120" s="12">
        <v>1406.9359999999999</v>
      </c>
      <c r="S120" s="12">
        <v>1492.7440000000001</v>
      </c>
      <c r="T120" s="12">
        <v>1574.2930000000001</v>
      </c>
      <c r="U120" s="12">
        <v>1645.8149999999998</v>
      </c>
      <c r="V120" s="12">
        <v>1722.1420000000001</v>
      </c>
      <c r="W120" s="12">
        <v>1798.645</v>
      </c>
      <c r="X120" s="12">
        <v>1879.6210000000001</v>
      </c>
      <c r="Y120" s="12">
        <v>1959.37</v>
      </c>
      <c r="Z120" s="12">
        <v>2043.489</v>
      </c>
      <c r="AA120" s="12">
        <v>2126.7269999999999</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3.3732941999999998E-3</v>
      </c>
      <c r="D123" s="12">
        <v>3.9784154999999996E-3</v>
      </c>
      <c r="E123" s="12">
        <v>4.8930457999999902E-3</v>
      </c>
      <c r="F123" s="12">
        <v>5.8279495000000004E-3</v>
      </c>
      <c r="G123" s="12">
        <v>7.0972631999999796E-3</v>
      </c>
      <c r="H123" s="12">
        <v>7.1163456999999899E-3</v>
      </c>
      <c r="I123" s="12">
        <v>9.2255093999999999E-3</v>
      </c>
      <c r="J123" s="12">
        <v>1.3116476E-2</v>
      </c>
      <c r="K123" s="12">
        <v>2.0235791E-2</v>
      </c>
      <c r="L123" s="12">
        <v>2.4805627E-2</v>
      </c>
      <c r="M123" s="12">
        <v>2.5031271500000001E-2</v>
      </c>
      <c r="N123" s="12">
        <v>2.5179963999999999E-2</v>
      </c>
      <c r="O123" s="12">
        <v>2.5618783999999999E-2</v>
      </c>
      <c r="P123" s="12">
        <v>2.6362916999999902E-2</v>
      </c>
      <c r="Q123" s="12">
        <v>3.5840751000000004E-2</v>
      </c>
      <c r="R123" s="12">
        <v>3.6334361999999995E-2</v>
      </c>
      <c r="S123" s="12">
        <v>3.6721506999999903E-2</v>
      </c>
      <c r="T123" s="12">
        <v>3.7222427999999905E-2</v>
      </c>
      <c r="U123" s="12">
        <v>4.0592252999999995E-2</v>
      </c>
      <c r="V123" s="12">
        <v>4.1051880999999998E-2</v>
      </c>
      <c r="W123" s="12">
        <v>4.7399798E-2</v>
      </c>
      <c r="X123" s="12">
        <v>5.5434641999999992E-2</v>
      </c>
      <c r="Y123" s="12">
        <v>5.5218959999999997E-2</v>
      </c>
      <c r="Z123" s="12">
        <v>5.7246199999999997E-2</v>
      </c>
      <c r="AA123" s="12">
        <v>6.7114327000000001E-2</v>
      </c>
    </row>
    <row r="124" spans="1:27">
      <c r="A124" s="11" t="s">
        <v>30</v>
      </c>
      <c r="B124" s="11" t="s">
        <v>14</v>
      </c>
      <c r="C124" s="12">
        <v>0</v>
      </c>
      <c r="D124" s="12">
        <v>0</v>
      </c>
      <c r="E124" s="12">
        <v>1.0487701999999991E-2</v>
      </c>
      <c r="F124" s="12">
        <v>1.2255094099999999E-2</v>
      </c>
      <c r="G124" s="12">
        <v>1.3995696300000001E-2</v>
      </c>
      <c r="H124" s="12">
        <v>1.6124466099999998E-2</v>
      </c>
      <c r="I124" s="12">
        <v>2.5484647299999996E-2</v>
      </c>
      <c r="J124" s="12">
        <v>3.6840641999999993E-2</v>
      </c>
      <c r="K124" s="12">
        <v>238.58138564249998</v>
      </c>
      <c r="L124" s="12">
        <v>448.87543676350003</v>
      </c>
      <c r="M124" s="12">
        <v>448.87707295000001</v>
      </c>
      <c r="N124" s="12">
        <v>448.87773366250002</v>
      </c>
      <c r="O124" s="12">
        <v>708.43676761899997</v>
      </c>
      <c r="P124" s="12">
        <v>708.43700762499998</v>
      </c>
      <c r="Q124" s="12">
        <v>750.35784306099993</v>
      </c>
      <c r="R124" s="12">
        <v>750.35807138899997</v>
      </c>
      <c r="S124" s="12">
        <v>750.35835689399994</v>
      </c>
      <c r="T124" s="12">
        <v>750.35845911299998</v>
      </c>
      <c r="U124" s="12">
        <v>750.358746268</v>
      </c>
      <c r="V124" s="12">
        <v>750.35898687399992</v>
      </c>
      <c r="W124" s="12">
        <v>750.35957222399998</v>
      </c>
      <c r="X124" s="12">
        <v>750.36190355799999</v>
      </c>
      <c r="Y124" s="12">
        <v>750.36203038199994</v>
      </c>
      <c r="Z124" s="12">
        <v>750.36229123999999</v>
      </c>
      <c r="AA124" s="12">
        <v>750.36337452999999</v>
      </c>
    </row>
    <row r="125" spans="1:27">
      <c r="A125" s="11" t="s">
        <v>30</v>
      </c>
      <c r="B125" s="11" t="s">
        <v>25</v>
      </c>
      <c r="C125" s="12">
        <v>6.4749999999999996</v>
      </c>
      <c r="D125" s="12">
        <v>13.056000000000001</v>
      </c>
      <c r="E125" s="12">
        <v>22.071000000000002</v>
      </c>
      <c r="F125" s="12">
        <v>33.045999999999999</v>
      </c>
      <c r="G125" s="12">
        <v>46.206000000000003</v>
      </c>
      <c r="H125" s="12">
        <v>61.677</v>
      </c>
      <c r="I125" s="12">
        <v>85.302999999999997</v>
      </c>
      <c r="J125" s="12">
        <v>104.66600000000001</v>
      </c>
      <c r="K125" s="12">
        <v>124.587</v>
      </c>
      <c r="L125" s="12">
        <v>148.98100000000002</v>
      </c>
      <c r="M125" s="12">
        <v>176.72399999999999</v>
      </c>
      <c r="N125" s="12">
        <v>207.33599999999998</v>
      </c>
      <c r="O125" s="12">
        <v>238.547</v>
      </c>
      <c r="P125" s="12">
        <v>270.935</v>
      </c>
      <c r="Q125" s="12">
        <v>302.02699999999999</v>
      </c>
      <c r="R125" s="12">
        <v>333.24099999999999</v>
      </c>
      <c r="S125" s="12">
        <v>355.97700000000003</v>
      </c>
      <c r="T125" s="12">
        <v>377.65600000000001</v>
      </c>
      <c r="U125" s="12">
        <v>396.46800000000002</v>
      </c>
      <c r="V125" s="12">
        <v>416.27</v>
      </c>
      <c r="W125" s="12">
        <v>435.67900000000003</v>
      </c>
      <c r="X125" s="12">
        <v>456.09899999999999</v>
      </c>
      <c r="Y125" s="12">
        <v>475.923</v>
      </c>
      <c r="Z125" s="12">
        <v>496.67399999999998</v>
      </c>
      <c r="AA125" s="12">
        <v>516.81399999999996</v>
      </c>
    </row>
    <row r="128" spans="1:27">
      <c r="A128" s="28" t="s">
        <v>100</v>
      </c>
    </row>
    <row r="129" spans="1:27">
      <c r="A129" s="8" t="s">
        <v>23</v>
      </c>
      <c r="B129" s="8" t="s">
        <v>24</v>
      </c>
      <c r="C129" s="8" t="s">
        <v>32</v>
      </c>
      <c r="D129" s="8" t="s">
        <v>33</v>
      </c>
      <c r="E129" s="8" t="s">
        <v>34</v>
      </c>
      <c r="F129" s="8" t="s">
        <v>35</v>
      </c>
      <c r="G129" s="8" t="s">
        <v>36</v>
      </c>
      <c r="H129" s="8" t="s">
        <v>37</v>
      </c>
      <c r="I129" s="8" t="s">
        <v>38</v>
      </c>
      <c r="J129" s="8" t="s">
        <v>39</v>
      </c>
      <c r="K129" s="8" t="s">
        <v>40</v>
      </c>
      <c r="L129" s="8" t="s">
        <v>41</v>
      </c>
      <c r="M129" s="8" t="s">
        <v>42</v>
      </c>
      <c r="N129" s="8" t="s">
        <v>43</v>
      </c>
      <c r="O129" s="8" t="s">
        <v>44</v>
      </c>
      <c r="P129" s="8" t="s">
        <v>45</v>
      </c>
      <c r="Q129" s="8" t="s">
        <v>46</v>
      </c>
      <c r="R129" s="8" t="s">
        <v>47</v>
      </c>
      <c r="S129" s="8" t="s">
        <v>48</v>
      </c>
      <c r="T129" s="8" t="s">
        <v>49</v>
      </c>
      <c r="U129" s="8" t="s">
        <v>50</v>
      </c>
      <c r="V129" s="8" t="s">
        <v>84</v>
      </c>
      <c r="W129" s="8" t="s">
        <v>85</v>
      </c>
      <c r="X129" s="8" t="s">
        <v>86</v>
      </c>
      <c r="Y129" s="8" t="s">
        <v>87</v>
      </c>
      <c r="Z129" s="8" t="s">
        <v>111</v>
      </c>
      <c r="AA129" s="8" t="s">
        <v>112</v>
      </c>
    </row>
    <row r="130" spans="1:27">
      <c r="A130" s="11" t="s">
        <v>18</v>
      </c>
      <c r="B130" s="11" t="s">
        <v>53</v>
      </c>
      <c r="C130" s="12">
        <v>19527.160599187613</v>
      </c>
      <c r="D130" s="12">
        <v>21586.579248381178</v>
      </c>
      <c r="E130" s="12">
        <v>23621.338896230638</v>
      </c>
      <c r="F130" s="12">
        <v>25500.158263838159</v>
      </c>
      <c r="G130" s="12">
        <v>27303.646786015579</v>
      </c>
      <c r="H130" s="12">
        <v>28839.985481580097</v>
      </c>
      <c r="I130" s="12">
        <v>30396.392292735993</v>
      </c>
      <c r="J130" s="12">
        <v>31972.793800128475</v>
      </c>
      <c r="K130" s="12">
        <v>33373.078449994078</v>
      </c>
      <c r="L130" s="12">
        <v>34802.572184537064</v>
      </c>
      <c r="M130" s="12">
        <v>36245.087406311279</v>
      </c>
      <c r="N130" s="12">
        <v>37638.041726875788</v>
      </c>
      <c r="O130" s="12">
        <v>38920.355450666102</v>
      </c>
      <c r="P130" s="12">
        <v>40080.909542063942</v>
      </c>
      <c r="Q130" s="12">
        <v>41185.538596499362</v>
      </c>
      <c r="R130" s="12">
        <v>42276.064623381113</v>
      </c>
      <c r="S130" s="12">
        <v>43358.833392198379</v>
      </c>
      <c r="T130" s="12">
        <v>44425.234127413372</v>
      </c>
      <c r="U130" s="12">
        <v>45472.11474972529</v>
      </c>
      <c r="V130" s="12">
        <v>46487.409443945697</v>
      </c>
      <c r="W130" s="12">
        <v>47501.64325711775</v>
      </c>
      <c r="X130" s="12">
        <v>48486.362398246732</v>
      </c>
      <c r="Y130" s="12">
        <v>49444.482807521032</v>
      </c>
      <c r="Z130" s="12">
        <v>50383.840570289758</v>
      </c>
      <c r="AA130" s="12">
        <v>51314.163425128463</v>
      </c>
    </row>
    <row r="131" spans="1:27" collapsed="1">
      <c r="A131" s="11" t="s">
        <v>18</v>
      </c>
      <c r="B131" s="11" t="s">
        <v>77</v>
      </c>
      <c r="C131" s="12">
        <v>718.44200000000001</v>
      </c>
      <c r="D131" s="12">
        <v>1532.7739999999999</v>
      </c>
      <c r="E131" s="12">
        <v>2363.9419999999996</v>
      </c>
      <c r="F131" s="12">
        <v>3138.8129999999996</v>
      </c>
      <c r="G131" s="12">
        <v>3799.6549999999997</v>
      </c>
      <c r="H131" s="12">
        <v>4362.9369999999999</v>
      </c>
      <c r="I131" s="12">
        <v>4766.2259999999997</v>
      </c>
      <c r="J131" s="12">
        <v>5452.8499999999995</v>
      </c>
      <c r="K131" s="12">
        <v>6404.2579999999998</v>
      </c>
      <c r="L131" s="12">
        <v>7275.4119999999994</v>
      </c>
      <c r="M131" s="12">
        <v>8208.6059999999998</v>
      </c>
      <c r="N131" s="12">
        <v>9365.7559999999994</v>
      </c>
      <c r="O131" s="12">
        <v>10518.285</v>
      </c>
      <c r="P131" s="12">
        <v>11616.744999999999</v>
      </c>
      <c r="Q131" s="12">
        <v>12616.001</v>
      </c>
      <c r="R131" s="12">
        <v>13522.413000000004</v>
      </c>
      <c r="S131" s="12">
        <v>14246.216</v>
      </c>
      <c r="T131" s="12">
        <v>14595.405000000002</v>
      </c>
      <c r="U131" s="12">
        <v>14782.715</v>
      </c>
      <c r="V131" s="12">
        <v>14854.807000000001</v>
      </c>
      <c r="W131" s="12">
        <v>14850.893999999998</v>
      </c>
      <c r="X131" s="12">
        <v>14858.858000000002</v>
      </c>
      <c r="Y131" s="12">
        <v>14816.816000000001</v>
      </c>
      <c r="Z131" s="12">
        <v>14786.691999999999</v>
      </c>
      <c r="AA131" s="12">
        <v>14709.851000000002</v>
      </c>
    </row>
    <row r="132" spans="1:27" collapsed="1">
      <c r="A132" s="11" t="s">
        <v>18</v>
      </c>
      <c r="B132" s="11" t="s">
        <v>78</v>
      </c>
      <c r="C132" s="12">
        <v>718.44200000000001</v>
      </c>
      <c r="D132" s="12">
        <v>1532.7739999999999</v>
      </c>
      <c r="E132" s="12">
        <v>2363.9419999999996</v>
      </c>
      <c r="F132" s="12">
        <v>3138.8129999999996</v>
      </c>
      <c r="G132" s="12">
        <v>3799.6549999999997</v>
      </c>
      <c r="H132" s="12">
        <v>4362.9369999999999</v>
      </c>
      <c r="I132" s="12">
        <v>4766.2259999999997</v>
      </c>
      <c r="J132" s="12">
        <v>5452.8499999999995</v>
      </c>
      <c r="K132" s="12">
        <v>6404.2579999999998</v>
      </c>
      <c r="L132" s="12">
        <v>7275.4119999999994</v>
      </c>
      <c r="M132" s="12">
        <v>8208.6059999999998</v>
      </c>
      <c r="N132" s="12">
        <v>9365.7559999999994</v>
      </c>
      <c r="O132" s="12">
        <v>10518.285</v>
      </c>
      <c r="P132" s="12">
        <v>11616.744999999999</v>
      </c>
      <c r="Q132" s="12">
        <v>12616.001</v>
      </c>
      <c r="R132" s="12">
        <v>13522.413000000004</v>
      </c>
      <c r="S132" s="12">
        <v>14246.216</v>
      </c>
      <c r="T132" s="12">
        <v>14595.405000000002</v>
      </c>
      <c r="U132" s="12">
        <v>14782.715</v>
      </c>
      <c r="V132" s="12">
        <v>14854.807000000001</v>
      </c>
      <c r="W132" s="12">
        <v>14850.893999999998</v>
      </c>
      <c r="X132" s="12">
        <v>14858.858000000002</v>
      </c>
      <c r="Y132" s="12">
        <v>14816.816000000001</v>
      </c>
      <c r="Z132" s="12">
        <v>14786.691999999999</v>
      </c>
      <c r="AA132" s="12">
        <v>14709.851000000002</v>
      </c>
    </row>
    <row r="134" spans="1:27">
      <c r="A134" s="8" t="s">
        <v>23</v>
      </c>
      <c r="B134" s="8" t="s">
        <v>24</v>
      </c>
      <c r="C134" s="8" t="s">
        <v>32</v>
      </c>
      <c r="D134" s="8" t="s">
        <v>33</v>
      </c>
      <c r="E134" s="8" t="s">
        <v>34</v>
      </c>
      <c r="F134" s="8" t="s">
        <v>35</v>
      </c>
      <c r="G134" s="8" t="s">
        <v>36</v>
      </c>
      <c r="H134" s="8" t="s">
        <v>37</v>
      </c>
      <c r="I134" s="8" t="s">
        <v>38</v>
      </c>
      <c r="J134" s="8" t="s">
        <v>39</v>
      </c>
      <c r="K134" s="8" t="s">
        <v>40</v>
      </c>
      <c r="L134" s="8" t="s">
        <v>41</v>
      </c>
      <c r="M134" s="8" t="s">
        <v>42</v>
      </c>
      <c r="N134" s="8" t="s">
        <v>43</v>
      </c>
      <c r="O134" s="8" t="s">
        <v>44</v>
      </c>
      <c r="P134" s="8" t="s">
        <v>45</v>
      </c>
      <c r="Q134" s="8" t="s">
        <v>46</v>
      </c>
      <c r="R134" s="8" t="s">
        <v>47</v>
      </c>
      <c r="S134" s="8" t="s">
        <v>48</v>
      </c>
      <c r="T134" s="8" t="s">
        <v>49</v>
      </c>
      <c r="U134" s="8" t="s">
        <v>50</v>
      </c>
      <c r="V134" s="8" t="s">
        <v>84</v>
      </c>
      <c r="W134" s="8" t="s">
        <v>85</v>
      </c>
      <c r="X134" s="8" t="s">
        <v>86</v>
      </c>
      <c r="Y134" s="8" t="s">
        <v>87</v>
      </c>
      <c r="Z134" s="8" t="s">
        <v>111</v>
      </c>
      <c r="AA134" s="8" t="s">
        <v>112</v>
      </c>
    </row>
    <row r="135" spans="1:27">
      <c r="A135" s="11" t="s">
        <v>26</v>
      </c>
      <c r="B135" s="11" t="s">
        <v>53</v>
      </c>
      <c r="C135" s="27">
        <v>6365.9913670516999</v>
      </c>
      <c r="D135" s="27">
        <v>7032.2815357345007</v>
      </c>
      <c r="E135" s="27">
        <v>7661.8139282076208</v>
      </c>
      <c r="F135" s="27">
        <v>8241.1786062990195</v>
      </c>
      <c r="G135" s="27">
        <v>8791.5853657076204</v>
      </c>
      <c r="H135" s="27">
        <v>9326.1532554925707</v>
      </c>
      <c r="I135" s="27">
        <v>9870.5587541484801</v>
      </c>
      <c r="J135" s="27">
        <v>10422.10893291192</v>
      </c>
      <c r="K135" s="27">
        <v>10972.88979043881</v>
      </c>
      <c r="L135" s="27">
        <v>11531.483457777509</v>
      </c>
      <c r="M135" s="27">
        <v>12096.73358546569</v>
      </c>
      <c r="N135" s="27">
        <v>12647.22082000869</v>
      </c>
      <c r="O135" s="27">
        <v>13151.76173801945</v>
      </c>
      <c r="P135" s="27">
        <v>13609.375423503281</v>
      </c>
      <c r="Q135" s="27">
        <v>14035.339586137681</v>
      </c>
      <c r="R135" s="27">
        <v>14451.95750414847</v>
      </c>
      <c r="S135" s="27">
        <v>14855.198992051672</v>
      </c>
      <c r="T135" s="27">
        <v>15247.446264229091</v>
      </c>
      <c r="U135" s="27">
        <v>15637.26081933663</v>
      </c>
      <c r="V135" s="27">
        <v>16022.60308210551</v>
      </c>
      <c r="W135" s="27">
        <v>16407.259008180779</v>
      </c>
      <c r="X135" s="27">
        <v>16791.464862347369</v>
      </c>
      <c r="Y135" s="27">
        <v>17161.411566648509</v>
      </c>
      <c r="Z135" s="27">
        <v>17529.824383852738</v>
      </c>
      <c r="AA135" s="27">
        <v>17892.08972189045</v>
      </c>
    </row>
    <row r="136" spans="1:27">
      <c r="A136" s="11" t="s">
        <v>26</v>
      </c>
      <c r="B136" s="11" t="s">
        <v>77</v>
      </c>
      <c r="C136" s="12">
        <v>267.09699999999998</v>
      </c>
      <c r="D136" s="12">
        <v>551.87700000000007</v>
      </c>
      <c r="E136" s="12">
        <v>804.322</v>
      </c>
      <c r="F136" s="12">
        <v>1024.308</v>
      </c>
      <c r="G136" s="12">
        <v>1210.452</v>
      </c>
      <c r="H136" s="12">
        <v>1364.306</v>
      </c>
      <c r="I136" s="12">
        <v>1497.8260000000002</v>
      </c>
      <c r="J136" s="12">
        <v>1724.8410000000001</v>
      </c>
      <c r="K136" s="12">
        <v>2042.145</v>
      </c>
      <c r="L136" s="12">
        <v>2372.9799999999996</v>
      </c>
      <c r="M136" s="12">
        <v>2728.3529999999992</v>
      </c>
      <c r="N136" s="12">
        <v>3161.3959999999997</v>
      </c>
      <c r="O136" s="12">
        <v>3582.5970000000002</v>
      </c>
      <c r="P136" s="12">
        <v>3974.6349999999993</v>
      </c>
      <c r="Q136" s="12">
        <v>4331.67</v>
      </c>
      <c r="R136" s="12">
        <v>4638.5140000000019</v>
      </c>
      <c r="S136" s="12">
        <v>4887.0350000000008</v>
      </c>
      <c r="T136" s="12">
        <v>5003.3400000000011</v>
      </c>
      <c r="U136" s="12">
        <v>5060.8829999999998</v>
      </c>
      <c r="V136" s="12">
        <v>5077.6240000000007</v>
      </c>
      <c r="W136" s="12">
        <v>5077.9980000000005</v>
      </c>
      <c r="X136" s="12">
        <v>5080.4420000000009</v>
      </c>
      <c r="Y136" s="12">
        <v>5067.9909999999991</v>
      </c>
      <c r="Z136" s="12">
        <v>5058.1019999999999</v>
      </c>
      <c r="AA136" s="12">
        <v>5033.2700000000013</v>
      </c>
    </row>
    <row r="137" spans="1:27">
      <c r="A137" s="11" t="s">
        <v>26</v>
      </c>
      <c r="B137" s="11" t="s">
        <v>78</v>
      </c>
      <c r="C137" s="12">
        <v>267.09699999999998</v>
      </c>
      <c r="D137" s="12">
        <v>551.87700000000007</v>
      </c>
      <c r="E137" s="12">
        <v>804.322</v>
      </c>
      <c r="F137" s="12">
        <v>1024.308</v>
      </c>
      <c r="G137" s="12">
        <v>1210.452</v>
      </c>
      <c r="H137" s="12">
        <v>1364.306</v>
      </c>
      <c r="I137" s="12">
        <v>1497.8260000000002</v>
      </c>
      <c r="J137" s="12">
        <v>1724.8410000000001</v>
      </c>
      <c r="K137" s="12">
        <v>2042.145</v>
      </c>
      <c r="L137" s="12">
        <v>2372.9799999999996</v>
      </c>
      <c r="M137" s="12">
        <v>2728.3529999999992</v>
      </c>
      <c r="N137" s="12">
        <v>3161.3959999999997</v>
      </c>
      <c r="O137" s="12">
        <v>3582.5970000000002</v>
      </c>
      <c r="P137" s="12">
        <v>3974.6349999999993</v>
      </c>
      <c r="Q137" s="12">
        <v>4331.67</v>
      </c>
      <c r="R137" s="12">
        <v>4638.5140000000019</v>
      </c>
      <c r="S137" s="12">
        <v>4887.0350000000008</v>
      </c>
      <c r="T137" s="12">
        <v>5003.3400000000011</v>
      </c>
      <c r="U137" s="12">
        <v>5060.8829999999998</v>
      </c>
      <c r="V137" s="12">
        <v>5077.6240000000007</v>
      </c>
      <c r="W137" s="12">
        <v>5077.9980000000005</v>
      </c>
      <c r="X137" s="12">
        <v>5080.4420000000009</v>
      </c>
      <c r="Y137" s="12">
        <v>5067.9909999999991</v>
      </c>
      <c r="Z137" s="12">
        <v>5058.1019999999999</v>
      </c>
      <c r="AA137" s="12">
        <v>5033.2700000000013</v>
      </c>
    </row>
    <row r="139" spans="1:27">
      <c r="A139" s="8" t="s">
        <v>23</v>
      </c>
      <c r="B139" s="8" t="s">
        <v>24</v>
      </c>
      <c r="C139" s="8" t="s">
        <v>32</v>
      </c>
      <c r="D139" s="8" t="s">
        <v>33</v>
      </c>
      <c r="E139" s="8" t="s">
        <v>34</v>
      </c>
      <c r="F139" s="8" t="s">
        <v>35</v>
      </c>
      <c r="G139" s="8" t="s">
        <v>36</v>
      </c>
      <c r="H139" s="8" t="s">
        <v>37</v>
      </c>
      <c r="I139" s="8" t="s">
        <v>38</v>
      </c>
      <c r="J139" s="8" t="s">
        <v>39</v>
      </c>
      <c r="K139" s="8" t="s">
        <v>40</v>
      </c>
      <c r="L139" s="8" t="s">
        <v>41</v>
      </c>
      <c r="M139" s="8" t="s">
        <v>42</v>
      </c>
      <c r="N139" s="8" t="s">
        <v>43</v>
      </c>
      <c r="O139" s="8" t="s">
        <v>44</v>
      </c>
      <c r="P139" s="8" t="s">
        <v>45</v>
      </c>
      <c r="Q139" s="8" t="s">
        <v>46</v>
      </c>
      <c r="R139" s="8" t="s">
        <v>47</v>
      </c>
      <c r="S139" s="8" t="s">
        <v>48</v>
      </c>
      <c r="T139" s="8" t="s">
        <v>49</v>
      </c>
      <c r="U139" s="8" t="s">
        <v>50</v>
      </c>
      <c r="V139" s="8" t="s">
        <v>84</v>
      </c>
      <c r="W139" s="8" t="s">
        <v>85</v>
      </c>
      <c r="X139" s="8" t="s">
        <v>86</v>
      </c>
      <c r="Y139" s="8" t="s">
        <v>87</v>
      </c>
      <c r="Z139" s="8" t="s">
        <v>111</v>
      </c>
      <c r="AA139" s="8" t="s">
        <v>112</v>
      </c>
    </row>
    <row r="140" spans="1:27">
      <c r="A140" s="11" t="s">
        <v>27</v>
      </c>
      <c r="B140" s="11" t="s">
        <v>53</v>
      </c>
      <c r="C140" s="27">
        <v>5858.7578019880466</v>
      </c>
      <c r="D140" s="27">
        <v>6450.5081198643893</v>
      </c>
      <c r="E140" s="27">
        <v>7064.4336252407302</v>
      </c>
      <c r="F140" s="27">
        <v>7604.5775257783698</v>
      </c>
      <c r="G140" s="27">
        <v>8118.0578483590107</v>
      </c>
      <c r="H140" s="27">
        <v>8643.4800990310505</v>
      </c>
      <c r="I140" s="27">
        <v>9183.9953470149194</v>
      </c>
      <c r="J140" s="27">
        <v>9734.7240284665404</v>
      </c>
      <c r="K140" s="27">
        <v>10179.40094446116</v>
      </c>
      <c r="L140" s="27">
        <v>10641.20845185363</v>
      </c>
      <c r="M140" s="27">
        <v>11106.35259432675</v>
      </c>
      <c r="N140" s="27">
        <v>11546.819004272989</v>
      </c>
      <c r="O140" s="27">
        <v>11952.565851047169</v>
      </c>
      <c r="P140" s="27">
        <v>12315.341917579461</v>
      </c>
      <c r="Q140" s="27">
        <v>12666.651188412721</v>
      </c>
      <c r="R140" s="27">
        <v>13013.38938733748</v>
      </c>
      <c r="S140" s="27">
        <v>13358.33877107411</v>
      </c>
      <c r="T140" s="27">
        <v>13694.079649434259</v>
      </c>
      <c r="U140" s="27">
        <v>14020.42775360099</v>
      </c>
      <c r="V140" s="27">
        <v>14328.22570924609</v>
      </c>
      <c r="W140" s="27">
        <v>14632.319419595558</v>
      </c>
      <c r="X140" s="27">
        <v>14910.92590010632</v>
      </c>
      <c r="Y140" s="27">
        <v>15183.641640025719</v>
      </c>
      <c r="Z140" s="27">
        <v>15444.46483962248</v>
      </c>
      <c r="AA140" s="27">
        <v>15704.644176988</v>
      </c>
    </row>
    <row r="141" spans="1:27">
      <c r="A141" s="11" t="s">
        <v>27</v>
      </c>
      <c r="B141" s="11" t="s">
        <v>77</v>
      </c>
      <c r="C141" s="12">
        <v>167.63199999999998</v>
      </c>
      <c r="D141" s="12">
        <v>394.57299999999998</v>
      </c>
      <c r="E141" s="12">
        <v>630.91099999999994</v>
      </c>
      <c r="F141" s="12">
        <v>861.1690000000001</v>
      </c>
      <c r="G141" s="12">
        <v>1044.5999999999999</v>
      </c>
      <c r="H141" s="12">
        <v>1202.9009999999998</v>
      </c>
      <c r="I141" s="12">
        <v>1345.9849999999997</v>
      </c>
      <c r="J141" s="12">
        <v>1584.4370000000004</v>
      </c>
      <c r="K141" s="12">
        <v>1898.5049999999999</v>
      </c>
      <c r="L141" s="12">
        <v>2160.37</v>
      </c>
      <c r="M141" s="12">
        <v>2444.3399999999997</v>
      </c>
      <c r="N141" s="12">
        <v>2791.5270000000005</v>
      </c>
      <c r="O141" s="12">
        <v>3133.6959999999999</v>
      </c>
      <c r="P141" s="12">
        <v>3465.1140000000005</v>
      </c>
      <c r="Q141" s="12">
        <v>3761.0080000000007</v>
      </c>
      <c r="R141" s="12">
        <v>4025.8090000000002</v>
      </c>
      <c r="S141" s="12">
        <v>4247.8820000000005</v>
      </c>
      <c r="T141" s="12">
        <v>4350.5150000000003</v>
      </c>
      <c r="U141" s="12">
        <v>4399.7440000000006</v>
      </c>
      <c r="V141" s="12">
        <v>4410.491</v>
      </c>
      <c r="W141" s="12">
        <v>4406.2350000000006</v>
      </c>
      <c r="X141" s="12">
        <v>4406.755000000001</v>
      </c>
      <c r="Y141" s="12">
        <v>4388.9480000000012</v>
      </c>
      <c r="Z141" s="12">
        <v>4375.9829999999993</v>
      </c>
      <c r="AA141" s="12">
        <v>4347.2200000000012</v>
      </c>
    </row>
    <row r="142" spans="1:27">
      <c r="A142" s="11" t="s">
        <v>27</v>
      </c>
      <c r="B142" s="11" t="s">
        <v>78</v>
      </c>
      <c r="C142" s="12">
        <v>167.63199999999998</v>
      </c>
      <c r="D142" s="12">
        <v>394.57299999999998</v>
      </c>
      <c r="E142" s="12">
        <v>630.91099999999994</v>
      </c>
      <c r="F142" s="12">
        <v>861.1690000000001</v>
      </c>
      <c r="G142" s="12">
        <v>1044.5999999999999</v>
      </c>
      <c r="H142" s="12">
        <v>1202.9009999999998</v>
      </c>
      <c r="I142" s="12">
        <v>1345.9849999999997</v>
      </c>
      <c r="J142" s="12">
        <v>1584.4370000000004</v>
      </c>
      <c r="K142" s="12">
        <v>1898.5049999999999</v>
      </c>
      <c r="L142" s="12">
        <v>2160.37</v>
      </c>
      <c r="M142" s="12">
        <v>2444.3399999999997</v>
      </c>
      <c r="N142" s="12">
        <v>2791.5270000000005</v>
      </c>
      <c r="O142" s="12">
        <v>3133.6959999999999</v>
      </c>
      <c r="P142" s="12">
        <v>3465.1140000000005</v>
      </c>
      <c r="Q142" s="12">
        <v>3761.0080000000007</v>
      </c>
      <c r="R142" s="12">
        <v>4025.8090000000002</v>
      </c>
      <c r="S142" s="12">
        <v>4247.8820000000005</v>
      </c>
      <c r="T142" s="12">
        <v>4350.5150000000003</v>
      </c>
      <c r="U142" s="12">
        <v>4399.7440000000006</v>
      </c>
      <c r="V142" s="12">
        <v>4410.491</v>
      </c>
      <c r="W142" s="12">
        <v>4406.2350000000006</v>
      </c>
      <c r="X142" s="12">
        <v>4406.755000000001</v>
      </c>
      <c r="Y142" s="12">
        <v>4388.9480000000012</v>
      </c>
      <c r="Z142" s="12">
        <v>4375.9829999999993</v>
      </c>
      <c r="AA142" s="12">
        <v>4347.2200000000012</v>
      </c>
    </row>
    <row r="144" spans="1:27">
      <c r="A144" s="8" t="s">
        <v>23</v>
      </c>
      <c r="B144" s="8" t="s">
        <v>24</v>
      </c>
      <c r="C144" s="8" t="s">
        <v>32</v>
      </c>
      <c r="D144" s="8" t="s">
        <v>33</v>
      </c>
      <c r="E144" s="8" t="s">
        <v>34</v>
      </c>
      <c r="F144" s="8" t="s">
        <v>35</v>
      </c>
      <c r="G144" s="8" t="s">
        <v>36</v>
      </c>
      <c r="H144" s="8" t="s">
        <v>37</v>
      </c>
      <c r="I144" s="8" t="s">
        <v>38</v>
      </c>
      <c r="J144" s="8" t="s">
        <v>39</v>
      </c>
      <c r="K144" s="8" t="s">
        <v>40</v>
      </c>
      <c r="L144" s="8" t="s">
        <v>41</v>
      </c>
      <c r="M144" s="8" t="s">
        <v>42</v>
      </c>
      <c r="N144" s="8" t="s">
        <v>43</v>
      </c>
      <c r="O144" s="8" t="s">
        <v>44</v>
      </c>
      <c r="P144" s="8" t="s">
        <v>45</v>
      </c>
      <c r="Q144" s="8" t="s">
        <v>46</v>
      </c>
      <c r="R144" s="8" t="s">
        <v>47</v>
      </c>
      <c r="S144" s="8" t="s">
        <v>48</v>
      </c>
      <c r="T144" s="8" t="s">
        <v>49</v>
      </c>
      <c r="U144" s="8" t="s">
        <v>50</v>
      </c>
      <c r="V144" s="8" t="s">
        <v>84</v>
      </c>
      <c r="W144" s="8" t="s">
        <v>85</v>
      </c>
      <c r="X144" s="8" t="s">
        <v>86</v>
      </c>
      <c r="Y144" s="8" t="s">
        <v>87</v>
      </c>
      <c r="Z144" s="8" t="s">
        <v>111</v>
      </c>
      <c r="AA144" s="8" t="s">
        <v>112</v>
      </c>
    </row>
    <row r="145" spans="1:27">
      <c r="A145" s="11" t="s">
        <v>28</v>
      </c>
      <c r="B145" s="11" t="s">
        <v>53</v>
      </c>
      <c r="C145" s="27">
        <v>4586.7470004030274</v>
      </c>
      <c r="D145" s="27">
        <v>5166.5511254030362</v>
      </c>
      <c r="E145" s="27">
        <v>5744.2081435482005</v>
      </c>
      <c r="F145" s="27">
        <v>6316.9829607524898</v>
      </c>
      <c r="G145" s="27">
        <v>6882.5233713707694</v>
      </c>
      <c r="H145" s="27">
        <v>7188.3628310481899</v>
      </c>
      <c r="I145" s="27">
        <v>7488.1157268815205</v>
      </c>
      <c r="J145" s="27">
        <v>7789.9643438170096</v>
      </c>
      <c r="K145" s="27">
        <v>8023.7358411288405</v>
      </c>
      <c r="L145" s="27">
        <v>8261.6224748653894</v>
      </c>
      <c r="M145" s="27">
        <v>8502.9410830643192</v>
      </c>
      <c r="N145" s="27">
        <v>8740.4917356180904</v>
      </c>
      <c r="O145" s="27">
        <v>8961.0062188170195</v>
      </c>
      <c r="P145" s="27">
        <v>9163.0984150535696</v>
      </c>
      <c r="Q145" s="27">
        <v>9359.1610172041092</v>
      </c>
      <c r="R145" s="27">
        <v>9558.6531401879693</v>
      </c>
      <c r="S145" s="27">
        <v>9769.5913223116295</v>
      </c>
      <c r="T145" s="27">
        <v>9985.5715622309908</v>
      </c>
      <c r="U145" s="27">
        <v>10198.04245268798</v>
      </c>
      <c r="V145" s="27">
        <v>10403.71193857507</v>
      </c>
      <c r="W145" s="27">
        <v>10612.02054744604</v>
      </c>
      <c r="X145" s="27">
        <v>10817.659429838521</v>
      </c>
      <c r="Y145" s="27">
        <v>11020.428829032069</v>
      </c>
      <c r="Z145" s="27">
        <v>11221.927945295511</v>
      </c>
      <c r="AA145" s="27">
        <v>11424.18011465034</v>
      </c>
    </row>
    <row r="146" spans="1:27">
      <c r="A146" s="11" t="s">
        <v>28</v>
      </c>
      <c r="B146" s="11" t="s">
        <v>77</v>
      </c>
      <c r="C146" s="12">
        <v>119.82000000000001</v>
      </c>
      <c r="D146" s="12">
        <v>332.36600000000004</v>
      </c>
      <c r="E146" s="12">
        <v>592.89299999999992</v>
      </c>
      <c r="F146" s="12">
        <v>841.02199999999993</v>
      </c>
      <c r="G146" s="12">
        <v>1068.623</v>
      </c>
      <c r="H146" s="12">
        <v>1263.973</v>
      </c>
      <c r="I146" s="12">
        <v>1337.973</v>
      </c>
      <c r="J146" s="12">
        <v>1465.9969999999998</v>
      </c>
      <c r="K146" s="12">
        <v>1677.258</v>
      </c>
      <c r="L146" s="12">
        <v>1844.1930000000002</v>
      </c>
      <c r="M146" s="12">
        <v>2011.6679999999999</v>
      </c>
      <c r="N146" s="12">
        <v>2249.2469999999998</v>
      </c>
      <c r="O146" s="12">
        <v>2505.0829999999996</v>
      </c>
      <c r="P146" s="12">
        <v>2754.9570000000003</v>
      </c>
      <c r="Q146" s="12">
        <v>2990.1659999999997</v>
      </c>
      <c r="R146" s="12">
        <v>3229.36</v>
      </c>
      <c r="S146" s="12">
        <v>3404.1</v>
      </c>
      <c r="T146" s="12">
        <v>3500.9479999999999</v>
      </c>
      <c r="U146" s="12">
        <v>3565.6019999999994</v>
      </c>
      <c r="V146" s="12">
        <v>3605.174</v>
      </c>
      <c r="W146" s="12">
        <v>3604.6750000000002</v>
      </c>
      <c r="X146" s="12">
        <v>3607.4979999999996</v>
      </c>
      <c r="Y146" s="12">
        <v>3598.4210000000003</v>
      </c>
      <c r="Z146" s="12">
        <v>3592.6409999999996</v>
      </c>
      <c r="AA146" s="12">
        <v>3576.0250000000005</v>
      </c>
    </row>
    <row r="147" spans="1:27">
      <c r="A147" s="11" t="s">
        <v>28</v>
      </c>
      <c r="B147" s="11" t="s">
        <v>78</v>
      </c>
      <c r="C147" s="12">
        <v>119.82000000000001</v>
      </c>
      <c r="D147" s="12">
        <v>332.36600000000004</v>
      </c>
      <c r="E147" s="12">
        <v>592.89299999999992</v>
      </c>
      <c r="F147" s="12">
        <v>841.02199999999993</v>
      </c>
      <c r="G147" s="12">
        <v>1068.623</v>
      </c>
      <c r="H147" s="12">
        <v>1263.973</v>
      </c>
      <c r="I147" s="12">
        <v>1337.973</v>
      </c>
      <c r="J147" s="12">
        <v>1465.9969999999998</v>
      </c>
      <c r="K147" s="12">
        <v>1677.258</v>
      </c>
      <c r="L147" s="12">
        <v>1844.1930000000002</v>
      </c>
      <c r="M147" s="12">
        <v>2011.6679999999999</v>
      </c>
      <c r="N147" s="12">
        <v>2249.2469999999998</v>
      </c>
      <c r="O147" s="12">
        <v>2505.0829999999996</v>
      </c>
      <c r="P147" s="12">
        <v>2754.9570000000003</v>
      </c>
      <c r="Q147" s="12">
        <v>2990.1659999999997</v>
      </c>
      <c r="R147" s="12">
        <v>3229.36</v>
      </c>
      <c r="S147" s="12">
        <v>3404.1</v>
      </c>
      <c r="T147" s="12">
        <v>3500.9479999999999</v>
      </c>
      <c r="U147" s="12">
        <v>3565.6019999999994</v>
      </c>
      <c r="V147" s="12">
        <v>3605.174</v>
      </c>
      <c r="W147" s="12">
        <v>3604.6750000000002</v>
      </c>
      <c r="X147" s="12">
        <v>3607.4979999999996</v>
      </c>
      <c r="Y147" s="12">
        <v>3598.4210000000003</v>
      </c>
      <c r="Z147" s="12">
        <v>3592.6409999999996</v>
      </c>
      <c r="AA147" s="12">
        <v>3576.0250000000005</v>
      </c>
    </row>
    <row r="149" spans="1:27">
      <c r="A149" s="8" t="s">
        <v>23</v>
      </c>
      <c r="B149" s="8" t="s">
        <v>24</v>
      </c>
      <c r="C149" s="8" t="s">
        <v>32</v>
      </c>
      <c r="D149" s="8" t="s">
        <v>33</v>
      </c>
      <c r="E149" s="8" t="s">
        <v>34</v>
      </c>
      <c r="F149" s="8" t="s">
        <v>35</v>
      </c>
      <c r="G149" s="8" t="s">
        <v>36</v>
      </c>
      <c r="H149" s="8" t="s">
        <v>37</v>
      </c>
      <c r="I149" s="8" t="s">
        <v>38</v>
      </c>
      <c r="J149" s="8" t="s">
        <v>39</v>
      </c>
      <c r="K149" s="8" t="s">
        <v>40</v>
      </c>
      <c r="L149" s="8" t="s">
        <v>41</v>
      </c>
      <c r="M149" s="8" t="s">
        <v>42</v>
      </c>
      <c r="N149" s="8" t="s">
        <v>43</v>
      </c>
      <c r="O149" s="8" t="s">
        <v>44</v>
      </c>
      <c r="P149" s="8" t="s">
        <v>45</v>
      </c>
      <c r="Q149" s="8" t="s">
        <v>46</v>
      </c>
      <c r="R149" s="8" t="s">
        <v>47</v>
      </c>
      <c r="S149" s="8" t="s">
        <v>48</v>
      </c>
      <c r="T149" s="8" t="s">
        <v>49</v>
      </c>
      <c r="U149" s="8" t="s">
        <v>50</v>
      </c>
      <c r="V149" s="8" t="s">
        <v>84</v>
      </c>
      <c r="W149" s="8" t="s">
        <v>85</v>
      </c>
      <c r="X149" s="8" t="s">
        <v>86</v>
      </c>
      <c r="Y149" s="8" t="s">
        <v>87</v>
      </c>
      <c r="Z149" s="8" t="s">
        <v>111</v>
      </c>
      <c r="AA149" s="8" t="s">
        <v>112</v>
      </c>
    </row>
    <row r="150" spans="1:27">
      <c r="A150" s="11" t="s">
        <v>29</v>
      </c>
      <c r="B150" s="11" t="s">
        <v>53</v>
      </c>
      <c r="C150" s="27">
        <v>2410.7875749834711</v>
      </c>
      <c r="D150" s="27">
        <v>2593.4485810318656</v>
      </c>
      <c r="E150" s="27">
        <v>2768.1660306286358</v>
      </c>
      <c r="F150" s="27">
        <v>2919.2049929942282</v>
      </c>
      <c r="G150" s="27">
        <v>3059.7353491770264</v>
      </c>
      <c r="H150" s="27">
        <v>3197.2401603329408</v>
      </c>
      <c r="I150" s="27">
        <v>3335.869634123258</v>
      </c>
      <c r="J150" s="27">
        <v>3474.7660010587388</v>
      </c>
      <c r="K150" s="27">
        <v>3615.2875904404609</v>
      </c>
      <c r="L150" s="27">
        <v>3755.6698323759447</v>
      </c>
      <c r="M150" s="27">
        <v>3895.7764607361628</v>
      </c>
      <c r="N150" s="27">
        <v>4030.7080749834699</v>
      </c>
      <c r="O150" s="27">
        <v>4154.7082880211001</v>
      </c>
      <c r="P150" s="27">
        <v>4265.8958518651907</v>
      </c>
      <c r="Q150" s="27">
        <v>4369.7457651716504</v>
      </c>
      <c r="R150" s="27">
        <v>4469.5901623490599</v>
      </c>
      <c r="S150" s="27">
        <v>4564.9030561662703</v>
      </c>
      <c r="T150" s="27">
        <v>4658.7281274028301</v>
      </c>
      <c r="U150" s="27">
        <v>4748.6360104673504</v>
      </c>
      <c r="V150" s="27">
        <v>4836.7159896340099</v>
      </c>
      <c r="W150" s="27">
        <v>4925.13221006412</v>
      </c>
      <c r="X150" s="27">
        <v>5012.5276085856294</v>
      </c>
      <c r="Y150" s="27">
        <v>5097.5802907092802</v>
      </c>
      <c r="Z150" s="27">
        <v>5179.31191033293</v>
      </c>
      <c r="AA150" s="27">
        <v>5258.7618471608903</v>
      </c>
    </row>
    <row r="151" spans="1:27">
      <c r="A151" s="11" t="s">
        <v>29</v>
      </c>
      <c r="B151" s="11" t="s">
        <v>77</v>
      </c>
      <c r="C151" s="12">
        <v>139.89000000000001</v>
      </c>
      <c r="D151" s="12">
        <v>212.58100000000002</v>
      </c>
      <c r="E151" s="12">
        <v>276.14400000000001</v>
      </c>
      <c r="F151" s="12">
        <v>335.75400000000002</v>
      </c>
      <c r="G151" s="12">
        <v>385.71199999999999</v>
      </c>
      <c r="H151" s="12">
        <v>430.43699999999995</v>
      </c>
      <c r="I151" s="12">
        <v>473.61899999999997</v>
      </c>
      <c r="J151" s="12">
        <v>550.52099999999996</v>
      </c>
      <c r="K151" s="12">
        <v>637.23300000000006</v>
      </c>
      <c r="L151" s="12">
        <v>727.39999999999986</v>
      </c>
      <c r="M151" s="12">
        <v>829.16200000000003</v>
      </c>
      <c r="N151" s="12">
        <v>941.16499999999996</v>
      </c>
      <c r="O151" s="12">
        <v>1047.02</v>
      </c>
      <c r="P151" s="12">
        <v>1145.7469999999998</v>
      </c>
      <c r="Q151" s="12">
        <v>1232.7439999999997</v>
      </c>
      <c r="R151" s="12">
        <v>1306.8890000000001</v>
      </c>
      <c r="S151" s="12">
        <v>1367.354</v>
      </c>
      <c r="T151" s="12">
        <v>1391.8330000000001</v>
      </c>
      <c r="U151" s="12">
        <v>1402.348</v>
      </c>
      <c r="V151" s="12">
        <v>1404.4880000000001</v>
      </c>
      <c r="W151" s="12">
        <v>1403.3189999999997</v>
      </c>
      <c r="X151" s="12">
        <v>1403.71</v>
      </c>
      <c r="Y151" s="12">
        <v>1400.4919999999997</v>
      </c>
      <c r="Z151" s="12">
        <v>1398.4079999999999</v>
      </c>
      <c r="AA151" s="12">
        <v>1392.5499999999997</v>
      </c>
    </row>
    <row r="152" spans="1:27">
      <c r="A152" s="11" t="s">
        <v>29</v>
      </c>
      <c r="B152" s="11" t="s">
        <v>78</v>
      </c>
      <c r="C152" s="12">
        <v>139.89000000000001</v>
      </c>
      <c r="D152" s="12">
        <v>212.58100000000002</v>
      </c>
      <c r="E152" s="12">
        <v>276.14400000000001</v>
      </c>
      <c r="F152" s="12">
        <v>335.75400000000002</v>
      </c>
      <c r="G152" s="12">
        <v>385.71199999999999</v>
      </c>
      <c r="H152" s="12">
        <v>430.43699999999995</v>
      </c>
      <c r="I152" s="12">
        <v>473.61899999999997</v>
      </c>
      <c r="J152" s="12">
        <v>550.52099999999996</v>
      </c>
      <c r="K152" s="12">
        <v>637.23300000000006</v>
      </c>
      <c r="L152" s="12">
        <v>727.39999999999986</v>
      </c>
      <c r="M152" s="12">
        <v>829.16200000000003</v>
      </c>
      <c r="N152" s="12">
        <v>941.16499999999996</v>
      </c>
      <c r="O152" s="12">
        <v>1047.02</v>
      </c>
      <c r="P152" s="12">
        <v>1145.7469999999998</v>
      </c>
      <c r="Q152" s="12">
        <v>1232.7439999999997</v>
      </c>
      <c r="R152" s="12">
        <v>1306.8890000000001</v>
      </c>
      <c r="S152" s="12">
        <v>1367.354</v>
      </c>
      <c r="T152" s="12">
        <v>1391.8330000000001</v>
      </c>
      <c r="U152" s="12">
        <v>1402.348</v>
      </c>
      <c r="V152" s="12">
        <v>1404.4880000000001</v>
      </c>
      <c r="W152" s="12">
        <v>1403.3189999999997</v>
      </c>
      <c r="X152" s="12">
        <v>1403.71</v>
      </c>
      <c r="Y152" s="12">
        <v>1400.4919999999997</v>
      </c>
      <c r="Z152" s="12">
        <v>1398.4079999999999</v>
      </c>
      <c r="AA152" s="12">
        <v>1392.5499999999997</v>
      </c>
    </row>
    <row r="154" spans="1:27">
      <c r="A154" s="8" t="s">
        <v>23</v>
      </c>
      <c r="B154" s="8" t="s">
        <v>24</v>
      </c>
      <c r="C154" s="8" t="s">
        <v>32</v>
      </c>
      <c r="D154" s="8" t="s">
        <v>33</v>
      </c>
      <c r="E154" s="8" t="s">
        <v>34</v>
      </c>
      <c r="F154" s="8" t="s">
        <v>35</v>
      </c>
      <c r="G154" s="8" t="s">
        <v>36</v>
      </c>
      <c r="H154" s="8" t="s">
        <v>37</v>
      </c>
      <c r="I154" s="8" t="s">
        <v>38</v>
      </c>
      <c r="J154" s="8" t="s">
        <v>39</v>
      </c>
      <c r="K154" s="8" t="s">
        <v>40</v>
      </c>
      <c r="L154" s="8" t="s">
        <v>41</v>
      </c>
      <c r="M154" s="8" t="s">
        <v>42</v>
      </c>
      <c r="N154" s="8" t="s">
        <v>43</v>
      </c>
      <c r="O154" s="8" t="s">
        <v>44</v>
      </c>
      <c r="P154" s="8" t="s">
        <v>45</v>
      </c>
      <c r="Q154" s="8" t="s">
        <v>46</v>
      </c>
      <c r="R154" s="8" t="s">
        <v>47</v>
      </c>
      <c r="S154" s="8" t="s">
        <v>48</v>
      </c>
      <c r="T154" s="8" t="s">
        <v>49</v>
      </c>
      <c r="U154" s="8" t="s">
        <v>50</v>
      </c>
      <c r="V154" s="8" t="s">
        <v>84</v>
      </c>
      <c r="W154" s="8" t="s">
        <v>85</v>
      </c>
      <c r="X154" s="8" t="s">
        <v>86</v>
      </c>
      <c r="Y154" s="8" t="s">
        <v>87</v>
      </c>
      <c r="Z154" s="8" t="s">
        <v>111</v>
      </c>
      <c r="AA154" s="8" t="s">
        <v>112</v>
      </c>
    </row>
    <row r="155" spans="1:27">
      <c r="A155" s="11" t="s">
        <v>30</v>
      </c>
      <c r="B155" s="11" t="s">
        <v>53</v>
      </c>
      <c r="C155" s="27">
        <v>304.87685476136488</v>
      </c>
      <c r="D155" s="27">
        <v>343.7898863473863</v>
      </c>
      <c r="E155" s="27">
        <v>382.71716860545104</v>
      </c>
      <c r="F155" s="27">
        <v>418.21417801405329</v>
      </c>
      <c r="G155" s="27">
        <v>451.74485140115047</v>
      </c>
      <c r="H155" s="27">
        <v>484.74913567534361</v>
      </c>
      <c r="I155" s="27">
        <v>517.85283056781657</v>
      </c>
      <c r="J155" s="27">
        <v>551.23049387426897</v>
      </c>
      <c r="K155" s="27">
        <v>581.76428352480593</v>
      </c>
      <c r="L155" s="27">
        <v>612.58796766459102</v>
      </c>
      <c r="M155" s="27">
        <v>643.28368271835393</v>
      </c>
      <c r="N155" s="27">
        <v>672.80209199254796</v>
      </c>
      <c r="O155" s="27">
        <v>700.31335476136496</v>
      </c>
      <c r="P155" s="27">
        <v>727.19793406244105</v>
      </c>
      <c r="Q155" s="27">
        <v>754.64103957319298</v>
      </c>
      <c r="R155" s="27">
        <v>782.47442935813899</v>
      </c>
      <c r="S155" s="27">
        <v>810.80125059469901</v>
      </c>
      <c r="T155" s="27">
        <v>839.40852411620392</v>
      </c>
      <c r="U155" s="27">
        <v>867.74771363233299</v>
      </c>
      <c r="V155" s="27">
        <v>896.15272438502097</v>
      </c>
      <c r="W155" s="27">
        <v>924.912071831258</v>
      </c>
      <c r="X155" s="27">
        <v>953.78459736889192</v>
      </c>
      <c r="Y155" s="27">
        <v>981.42048110545102</v>
      </c>
      <c r="Z155" s="27">
        <v>1008.311491186096</v>
      </c>
      <c r="AA155" s="27">
        <v>1034.4875644387839</v>
      </c>
    </row>
    <row r="156" spans="1:27">
      <c r="A156" s="11" t="s">
        <v>30</v>
      </c>
      <c r="B156" s="11" t="s">
        <v>77</v>
      </c>
      <c r="C156" s="12">
        <v>24.003000000000004</v>
      </c>
      <c r="D156" s="12">
        <v>41.377000000000002</v>
      </c>
      <c r="E156" s="12">
        <v>59.671999999999997</v>
      </c>
      <c r="F156" s="12">
        <v>76.56</v>
      </c>
      <c r="G156" s="12">
        <v>90.268000000000001</v>
      </c>
      <c r="H156" s="12">
        <v>101.32000000000001</v>
      </c>
      <c r="I156" s="12">
        <v>110.82300000000001</v>
      </c>
      <c r="J156" s="12">
        <v>127.054</v>
      </c>
      <c r="K156" s="12">
        <v>149.11699999999996</v>
      </c>
      <c r="L156" s="12">
        <v>170.46899999999999</v>
      </c>
      <c r="M156" s="12">
        <v>195.083</v>
      </c>
      <c r="N156" s="12">
        <v>222.42100000000005</v>
      </c>
      <c r="O156" s="12">
        <v>249.88899999999998</v>
      </c>
      <c r="P156" s="12">
        <v>276.29200000000003</v>
      </c>
      <c r="Q156" s="12">
        <v>300.41299999999995</v>
      </c>
      <c r="R156" s="12">
        <v>321.84100000000007</v>
      </c>
      <c r="S156" s="12">
        <v>339.84500000000003</v>
      </c>
      <c r="T156" s="12">
        <v>348.76899999999995</v>
      </c>
      <c r="U156" s="12">
        <v>354.13799999999998</v>
      </c>
      <c r="V156" s="12">
        <v>357.02999999999992</v>
      </c>
      <c r="W156" s="12">
        <v>358.66700000000003</v>
      </c>
      <c r="X156" s="12">
        <v>360.45300000000003</v>
      </c>
      <c r="Y156" s="12">
        <v>360.96400000000011</v>
      </c>
      <c r="Z156" s="12">
        <v>361.55799999999999</v>
      </c>
      <c r="AA156" s="12">
        <v>360.78600000000006</v>
      </c>
    </row>
    <row r="157" spans="1:27">
      <c r="A157" s="11" t="s">
        <v>30</v>
      </c>
      <c r="B157" s="11" t="s">
        <v>78</v>
      </c>
      <c r="C157" s="12">
        <v>24.003000000000004</v>
      </c>
      <c r="D157" s="12">
        <v>41.377000000000002</v>
      </c>
      <c r="E157" s="12">
        <v>59.671999999999997</v>
      </c>
      <c r="F157" s="12">
        <v>76.56</v>
      </c>
      <c r="G157" s="12">
        <v>90.268000000000001</v>
      </c>
      <c r="H157" s="12">
        <v>101.32000000000001</v>
      </c>
      <c r="I157" s="12">
        <v>110.82300000000001</v>
      </c>
      <c r="J157" s="12">
        <v>127.054</v>
      </c>
      <c r="K157" s="12">
        <v>149.11699999999996</v>
      </c>
      <c r="L157" s="12">
        <v>170.46899999999999</v>
      </c>
      <c r="M157" s="12">
        <v>195.083</v>
      </c>
      <c r="N157" s="12">
        <v>222.42100000000005</v>
      </c>
      <c r="O157" s="12">
        <v>249.88899999999998</v>
      </c>
      <c r="P157" s="12">
        <v>276.29200000000003</v>
      </c>
      <c r="Q157" s="12">
        <v>300.41299999999995</v>
      </c>
      <c r="R157" s="12">
        <v>321.84100000000007</v>
      </c>
      <c r="S157" s="12">
        <v>339.84500000000003</v>
      </c>
      <c r="T157" s="12">
        <v>348.76899999999995</v>
      </c>
      <c r="U157" s="12">
        <v>354.13799999999998</v>
      </c>
      <c r="V157" s="12">
        <v>357.02999999999992</v>
      </c>
      <c r="W157" s="12">
        <v>358.66700000000003</v>
      </c>
      <c r="X157" s="12">
        <v>360.45300000000003</v>
      </c>
      <c r="Y157" s="12">
        <v>360.96400000000011</v>
      </c>
      <c r="Z157" s="12">
        <v>361.55799999999999</v>
      </c>
      <c r="AA157" s="12">
        <v>360.78600000000006</v>
      </c>
    </row>
  </sheetData>
  <sheetProtection algorithmName="SHA-512" hashValue="7bq0Tq1tGX2Gy91SJQU/1qBkk+wv8k//fmgwNK8NCgRbo4Vj1pMPqMK3npdFsPKvn1O7KXxMOjFpMz3cmm+Kcw==" saltValue="znBqaexprtQVt05tPhBJMQ==" spinCount="100000" sheet="1" objects="1" scenarios="1"/>
  <mergeCells count="6">
    <mergeCell ref="A93:B93"/>
    <mergeCell ref="A18:B18"/>
    <mergeCell ref="A33:B33"/>
    <mergeCell ref="A48:B48"/>
    <mergeCell ref="A63:B63"/>
    <mergeCell ref="A78:B7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57E188"/>
  </sheetPr>
  <dimension ref="A1:AA127"/>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125</v>
      </c>
      <c r="B1" s="8"/>
      <c r="C1" s="8"/>
      <c r="D1" s="8"/>
      <c r="E1" s="8"/>
      <c r="F1" s="8"/>
      <c r="G1" s="8"/>
      <c r="H1" s="8"/>
      <c r="I1" s="8"/>
      <c r="J1" s="8"/>
      <c r="K1" s="8"/>
      <c r="L1" s="8"/>
      <c r="M1" s="8"/>
      <c r="N1" s="8"/>
      <c r="O1" s="8"/>
      <c r="P1" s="8"/>
      <c r="Q1" s="8"/>
      <c r="R1" s="8"/>
      <c r="S1" s="8"/>
      <c r="T1" s="8"/>
      <c r="U1" s="8"/>
      <c r="V1" s="8"/>
      <c r="W1" s="8"/>
      <c r="X1" s="8"/>
      <c r="Y1" s="8"/>
      <c r="Z1" s="8"/>
      <c r="AA1" s="8"/>
    </row>
    <row r="2" spans="1:27">
      <c r="A2" s="10" t="s">
        <v>19</v>
      </c>
      <c r="B2" s="7" t="s">
        <v>115</v>
      </c>
    </row>
    <row r="3" spans="1:27">
      <c r="B3" s="7"/>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310704.86849999998</v>
      </c>
      <c r="D6" s="12">
        <v>292089.90210000001</v>
      </c>
      <c r="E6" s="12">
        <v>222480.63838873</v>
      </c>
      <c r="F6" s="12">
        <v>196895.54169961001</v>
      </c>
      <c r="G6" s="12">
        <v>161498.16883487999</v>
      </c>
      <c r="H6" s="12">
        <v>140249.48462317002</v>
      </c>
      <c r="I6" s="12">
        <v>108866.05597211601</v>
      </c>
      <c r="J6" s="12">
        <v>94544.612298916996</v>
      </c>
      <c r="K6" s="12">
        <v>81348.017331343988</v>
      </c>
      <c r="L6" s="12">
        <v>68523.750356280012</v>
      </c>
      <c r="M6" s="12">
        <v>52059.698755725993</v>
      </c>
      <c r="N6" s="12">
        <v>49111.062155400999</v>
      </c>
      <c r="O6" s="12">
        <v>36006.298144442997</v>
      </c>
      <c r="P6" s="12">
        <v>32320.806842668997</v>
      </c>
      <c r="Q6" s="12">
        <v>29674.320385802996</v>
      </c>
      <c r="R6" s="12">
        <v>16669.581911797999</v>
      </c>
      <c r="S6" s="12">
        <v>16089.722571083003</v>
      </c>
      <c r="T6" s="12">
        <v>0.31382542099999999</v>
      </c>
      <c r="U6" s="12">
        <v>0.27925261499999976</v>
      </c>
      <c r="V6" s="12">
        <v>0.227581119</v>
      </c>
      <c r="W6" s="12">
        <v>0.2021063629999999</v>
      </c>
      <c r="X6" s="12">
        <v>8.6252682999999802E-2</v>
      </c>
      <c r="Y6" s="12">
        <v>6.7234351999999803E-2</v>
      </c>
      <c r="Z6" s="12">
        <v>5.4725105999999794E-2</v>
      </c>
      <c r="AA6" s="12">
        <v>3.8597901999999996E-2</v>
      </c>
    </row>
    <row r="7" spans="1:27">
      <c r="A7" s="11" t="s">
        <v>18</v>
      </c>
      <c r="B7" s="11" t="s">
        <v>11</v>
      </c>
      <c r="C7" s="12">
        <v>99597.301999999996</v>
      </c>
      <c r="D7" s="12">
        <v>86825.487500000003</v>
      </c>
      <c r="E7" s="12">
        <v>58816.860380170001</v>
      </c>
      <c r="F7" s="12">
        <v>52068.653020036007</v>
      </c>
      <c r="G7" s="12">
        <v>40524.503711325007</v>
      </c>
      <c r="H7" s="12">
        <v>30361.434362799999</v>
      </c>
      <c r="I7" s="12">
        <v>20363.75275408</v>
      </c>
      <c r="J7" s="12">
        <v>16233.82890862</v>
      </c>
      <c r="K7" s="12">
        <v>0.90716656499999893</v>
      </c>
      <c r="L7" s="12">
        <v>0.88642995999999907</v>
      </c>
      <c r="M7" s="12">
        <v>0.69185173499999897</v>
      </c>
      <c r="N7" s="12">
        <v>0.67543109499999787</v>
      </c>
      <c r="O7" s="12">
        <v>0.60307871499999988</v>
      </c>
      <c r="P7" s="12">
        <v>0.24842547099999979</v>
      </c>
      <c r="Q7" s="12">
        <v>0.24719249699999998</v>
      </c>
      <c r="R7" s="12">
        <v>0.16197106999999999</v>
      </c>
      <c r="S7" s="12">
        <v>0.14536701899999979</v>
      </c>
      <c r="T7" s="12">
        <v>0.12984299199999991</v>
      </c>
      <c r="U7" s="12">
        <v>0.12288384499999999</v>
      </c>
      <c r="V7" s="12">
        <v>0.1164751509999999</v>
      </c>
      <c r="W7" s="12">
        <v>0.11101976199999999</v>
      </c>
      <c r="X7" s="12">
        <v>9.24567902E-2</v>
      </c>
      <c r="Y7" s="12">
        <v>1.6509748299999998E-2</v>
      </c>
      <c r="Z7" s="12">
        <v>2.2108913000000001E-2</v>
      </c>
      <c r="AA7" s="12">
        <v>0</v>
      </c>
    </row>
    <row r="8" spans="1:27">
      <c r="A8" s="11" t="s">
        <v>18</v>
      </c>
      <c r="B8" s="11" t="s">
        <v>8</v>
      </c>
      <c r="C8" s="12">
        <v>13608.749717999999</v>
      </c>
      <c r="D8" s="12">
        <v>11393.758603865401</v>
      </c>
      <c r="E8" s="12">
        <v>24637.569806697</v>
      </c>
      <c r="F8" s="12">
        <v>21355.611714058501</v>
      </c>
      <c r="G8" s="12">
        <v>21667.824770597501</v>
      </c>
      <c r="H8" s="12">
        <v>20022.513987240498</v>
      </c>
      <c r="I8" s="12">
        <v>24472.573629124501</v>
      </c>
      <c r="J8" s="12">
        <v>23634.294484368002</v>
      </c>
      <c r="K8" s="12">
        <v>24617.635465274001</v>
      </c>
      <c r="L8" s="12">
        <v>22327.675746606503</v>
      </c>
      <c r="M8" s="12">
        <v>27727.696459620998</v>
      </c>
      <c r="N8" s="12">
        <v>28965.395547761</v>
      </c>
      <c r="O8" s="12">
        <v>22348.737171967001</v>
      </c>
      <c r="P8" s="12">
        <v>19621.814661952001</v>
      </c>
      <c r="Q8" s="12">
        <v>13526.518811178999</v>
      </c>
      <c r="R8" s="12">
        <v>16446.436444593004</v>
      </c>
      <c r="S8" s="12">
        <v>12452.212176000998</v>
      </c>
      <c r="T8" s="12">
        <v>13399.410803328199</v>
      </c>
      <c r="U8" s="12">
        <v>11286.507200173999</v>
      </c>
      <c r="V8" s="12">
        <v>12127.6867400837</v>
      </c>
      <c r="W8" s="12">
        <v>8821.0034474199983</v>
      </c>
      <c r="X8" s="12">
        <v>6816.3245351493997</v>
      </c>
      <c r="Y8" s="12">
        <v>3347.6179253486002</v>
      </c>
      <c r="Z8" s="12">
        <v>2082.6494339350002</v>
      </c>
      <c r="AA8" s="12">
        <v>1937.2064964153001</v>
      </c>
    </row>
    <row r="9" spans="1:27">
      <c r="A9" s="11" t="s">
        <v>18</v>
      </c>
      <c r="B9" s="11" t="s">
        <v>12</v>
      </c>
      <c r="C9" s="12">
        <v>233.20322600000003</v>
      </c>
      <c r="D9" s="12">
        <v>270.23654699999997</v>
      </c>
      <c r="E9" s="12">
        <v>915.90323000000012</v>
      </c>
      <c r="F9" s="12">
        <v>530.71490999999992</v>
      </c>
      <c r="G9" s="12">
        <v>574.09262999999999</v>
      </c>
      <c r="H9" s="12">
        <v>1050.3259699999999</v>
      </c>
      <c r="I9" s="12">
        <v>448.62270000000001</v>
      </c>
      <c r="J9" s="12">
        <v>1638.1454699999999</v>
      </c>
      <c r="K9" s="12">
        <v>1727.43632</v>
      </c>
      <c r="L9" s="12">
        <v>1647.7697499999999</v>
      </c>
      <c r="M9" s="12">
        <v>1097.4990399999999</v>
      </c>
      <c r="N9" s="12">
        <v>1804.8696</v>
      </c>
      <c r="O9" s="12">
        <v>905.7681</v>
      </c>
      <c r="P9" s="12">
        <v>1025.00344</v>
      </c>
      <c r="Q9" s="12">
        <v>1006.8184</v>
      </c>
      <c r="R9" s="12">
        <v>1097.7938000000001</v>
      </c>
      <c r="S9" s="12">
        <v>0</v>
      </c>
      <c r="T9" s="12">
        <v>0</v>
      </c>
      <c r="U9" s="12">
        <v>0</v>
      </c>
      <c r="V9" s="12">
        <v>0</v>
      </c>
      <c r="W9" s="12">
        <v>0</v>
      </c>
      <c r="X9" s="12">
        <v>0</v>
      </c>
      <c r="Y9" s="12">
        <v>0</v>
      </c>
      <c r="Z9" s="12">
        <v>0</v>
      </c>
      <c r="AA9" s="12">
        <v>0</v>
      </c>
    </row>
    <row r="10" spans="1:27">
      <c r="A10" s="11" t="s">
        <v>18</v>
      </c>
      <c r="B10" s="11" t="s">
        <v>5</v>
      </c>
      <c r="C10" s="12">
        <v>1822.6275631007998</v>
      </c>
      <c r="D10" s="12">
        <v>1871.2912745246999</v>
      </c>
      <c r="E10" s="12">
        <v>4016.6808312011999</v>
      </c>
      <c r="F10" s="12">
        <v>2800.5872853623996</v>
      </c>
      <c r="G10" s="12">
        <v>3558.7646095920995</v>
      </c>
      <c r="H10" s="12">
        <v>5309.5160078542995</v>
      </c>
      <c r="I10" s="12">
        <v>2960.1002382192996</v>
      </c>
      <c r="J10" s="12">
        <v>5834.6333380742999</v>
      </c>
      <c r="K10" s="12">
        <v>7599.4526654535994</v>
      </c>
      <c r="L10" s="12">
        <v>8362.1463879660005</v>
      </c>
      <c r="M10" s="12">
        <v>8958.3361019494005</v>
      </c>
      <c r="N10" s="12">
        <v>13936.455064914</v>
      </c>
      <c r="O10" s="12">
        <v>10738.095908995301</v>
      </c>
      <c r="P10" s="12">
        <v>12861.3514145963</v>
      </c>
      <c r="Q10" s="12">
        <v>10972.031080226599</v>
      </c>
      <c r="R10" s="12">
        <v>11898.943191938699</v>
      </c>
      <c r="S10" s="12">
        <v>18161.179285306702</v>
      </c>
      <c r="T10" s="12">
        <v>26909.106144328001</v>
      </c>
      <c r="U10" s="12">
        <v>15930.104991685901</v>
      </c>
      <c r="V10" s="12">
        <v>18241.855727282698</v>
      </c>
      <c r="W10" s="12">
        <v>24556.171288113801</v>
      </c>
      <c r="X10" s="12">
        <v>13968.043958505999</v>
      </c>
      <c r="Y10" s="12">
        <v>17460.404773205599</v>
      </c>
      <c r="Z10" s="12">
        <v>18346.427466897305</v>
      </c>
      <c r="AA10" s="12">
        <v>11364.2573765619</v>
      </c>
    </row>
    <row r="11" spans="1:27">
      <c r="A11" s="11" t="s">
        <v>18</v>
      </c>
      <c r="B11" s="11" t="s">
        <v>3</v>
      </c>
      <c r="C11" s="12">
        <v>100813.09643999999</v>
      </c>
      <c r="D11" s="12">
        <v>102739.10312000001</v>
      </c>
      <c r="E11" s="12">
        <v>99733.641440000007</v>
      </c>
      <c r="F11" s="12">
        <v>89092.509040000004</v>
      </c>
      <c r="G11" s="12">
        <v>74848.961500000005</v>
      </c>
      <c r="H11" s="12">
        <v>83433.834430000003</v>
      </c>
      <c r="I11" s="12">
        <v>86695.451189999992</v>
      </c>
      <c r="J11" s="12">
        <v>78158.648519999988</v>
      </c>
      <c r="K11" s="12">
        <v>71015.512109999996</v>
      </c>
      <c r="L11" s="12">
        <v>62702.489100000006</v>
      </c>
      <c r="M11" s="12">
        <v>64391.73285</v>
      </c>
      <c r="N11" s="12">
        <v>61960.526509999996</v>
      </c>
      <c r="O11" s="12">
        <v>54873.938709999995</v>
      </c>
      <c r="P11" s="12">
        <v>47620.114870000005</v>
      </c>
      <c r="Q11" s="12">
        <v>54147.897899999996</v>
      </c>
      <c r="R11" s="12">
        <v>47300.575159999993</v>
      </c>
      <c r="S11" s="12">
        <v>41477.538209999999</v>
      </c>
      <c r="T11" s="12">
        <v>38283.632809999996</v>
      </c>
      <c r="U11" s="12">
        <v>35652.011890000002</v>
      </c>
      <c r="V11" s="12">
        <v>37998.4925</v>
      </c>
      <c r="W11" s="12">
        <v>37069.516300000003</v>
      </c>
      <c r="X11" s="12">
        <v>33178.705119999999</v>
      </c>
      <c r="Y11" s="12">
        <v>28575.059799999999</v>
      </c>
      <c r="Z11" s="12">
        <v>34326.197499999995</v>
      </c>
      <c r="AA11" s="12">
        <v>31881.736409999998</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3434.5018561151555</v>
      </c>
      <c r="D13" s="12">
        <v>3449.3047019881633</v>
      </c>
      <c r="E13" s="12">
        <v>4847.0030556805605</v>
      </c>
      <c r="F13" s="12">
        <v>5059.1108942051678</v>
      </c>
      <c r="G13" s="12">
        <v>5791.6460074246197</v>
      </c>
      <c r="H13" s="12">
        <v>6193.4587616712961</v>
      </c>
      <c r="I13" s="12">
        <v>6267.0790297495396</v>
      </c>
      <c r="J13" s="12">
        <v>6055.6314749309659</v>
      </c>
      <c r="K13" s="12">
        <v>6374.267741407034</v>
      </c>
      <c r="L13" s="12">
        <v>6150.6006450783789</v>
      </c>
      <c r="M13" s="12">
        <v>6144.6317216310663</v>
      </c>
      <c r="N13" s="12">
        <v>5766.0869990926385</v>
      </c>
      <c r="O13" s="12">
        <v>5899.6994501854633</v>
      </c>
      <c r="P13" s="12">
        <v>5862.6405193029632</v>
      </c>
      <c r="Q13" s="12">
        <v>5973.9296615512649</v>
      </c>
      <c r="R13" s="12">
        <v>5610.6410858609543</v>
      </c>
      <c r="S13" s="12">
        <v>5175.2865633187203</v>
      </c>
      <c r="T13" s="12">
        <v>4945.3251348191607</v>
      </c>
      <c r="U13" s="12">
        <v>4608.2959094497801</v>
      </c>
      <c r="V13" s="12">
        <v>4578.9510096176145</v>
      </c>
      <c r="W13" s="12">
        <v>4379.4012475792997</v>
      </c>
      <c r="X13" s="12">
        <v>4229.8851375379954</v>
      </c>
      <c r="Y13" s="12">
        <v>4116.5789977282884</v>
      </c>
      <c r="Z13" s="12">
        <v>4319.644526758615</v>
      </c>
      <c r="AA13" s="12">
        <v>4163.3401152432152</v>
      </c>
    </row>
    <row r="14" spans="1:27">
      <c r="A14" s="11" t="s">
        <v>18</v>
      </c>
      <c r="B14" s="11" t="s">
        <v>9</v>
      </c>
      <c r="C14" s="12">
        <v>1795.9305363345725</v>
      </c>
      <c r="D14" s="12">
        <v>1643.7061257772639</v>
      </c>
      <c r="E14" s="12">
        <v>1761.2492749215899</v>
      </c>
      <c r="F14" s="12">
        <v>1685.30053790696</v>
      </c>
      <c r="G14" s="12">
        <v>1587.4738591508992</v>
      </c>
      <c r="H14" s="12">
        <v>1449.1087246103993</v>
      </c>
      <c r="I14" s="12">
        <v>1547.3156980913691</v>
      </c>
      <c r="J14" s="12">
        <v>1693.0386354194693</v>
      </c>
      <c r="K14" s="12">
        <v>1780.9674054057398</v>
      </c>
      <c r="L14" s="12">
        <v>1993.3877696918089</v>
      </c>
      <c r="M14" s="12">
        <v>2027.1203056359993</v>
      </c>
      <c r="N14" s="12">
        <v>2078.1561871006493</v>
      </c>
      <c r="O14" s="12">
        <v>2046.5459497796296</v>
      </c>
      <c r="P14" s="12">
        <v>1951.4392695077595</v>
      </c>
      <c r="Q14" s="12">
        <v>1970.8764950049695</v>
      </c>
      <c r="R14" s="12">
        <v>2183.5694647167597</v>
      </c>
      <c r="S14" s="12">
        <v>2561.3884969539895</v>
      </c>
      <c r="T14" s="12">
        <v>2742.3039798667596</v>
      </c>
      <c r="U14" s="12">
        <v>3051.7493444464003</v>
      </c>
      <c r="V14" s="12">
        <v>3334.7372782719694</v>
      </c>
      <c r="W14" s="12">
        <v>3277.3222338094592</v>
      </c>
      <c r="X14" s="12">
        <v>3106.9776958429602</v>
      </c>
      <c r="Y14" s="12">
        <v>3020.117948058099</v>
      </c>
      <c r="Z14" s="12">
        <v>2761.4414924446996</v>
      </c>
      <c r="AA14" s="12">
        <v>2694.8282945942797</v>
      </c>
    </row>
    <row r="15" spans="1:27">
      <c r="A15" s="11" t="s">
        <v>18</v>
      </c>
      <c r="B15" s="11" t="s">
        <v>102</v>
      </c>
      <c r="C15" s="12">
        <v>36.991848877290003</v>
      </c>
      <c r="D15" s="12">
        <v>35.757086700299993</v>
      </c>
      <c r="E15" s="12">
        <v>303.60285640569998</v>
      </c>
      <c r="F15" s="12">
        <v>353.04406639049995</v>
      </c>
      <c r="G15" s="12">
        <v>446.76385728859998</v>
      </c>
      <c r="H15" s="12">
        <v>701.8252190267001</v>
      </c>
      <c r="I15" s="12">
        <v>769.67212053750018</v>
      </c>
      <c r="J15" s="12">
        <v>967.34324063849988</v>
      </c>
      <c r="K15" s="12">
        <v>1065.3171648998</v>
      </c>
      <c r="L15" s="12">
        <v>1569.5221604894998</v>
      </c>
      <c r="M15" s="12">
        <v>1533.1637877685998</v>
      </c>
      <c r="N15" s="12">
        <v>1507.510869208</v>
      </c>
      <c r="O15" s="12">
        <v>1609.7722654774</v>
      </c>
      <c r="P15" s="12">
        <v>1541.3315895381002</v>
      </c>
      <c r="Q15" s="12">
        <v>1499.3060628917003</v>
      </c>
      <c r="R15" s="12">
        <v>1475.0774910692999</v>
      </c>
      <c r="S15" s="12">
        <v>1781.7122485867999</v>
      </c>
      <c r="T15" s="12">
        <v>1750.0853943532002</v>
      </c>
      <c r="U15" s="12">
        <v>2379.0654964814998</v>
      </c>
      <c r="V15" s="12">
        <v>2443.7572973235997</v>
      </c>
      <c r="W15" s="12">
        <v>2274.3785021725998</v>
      </c>
      <c r="X15" s="12">
        <v>2217.9541002926999</v>
      </c>
      <c r="Y15" s="12">
        <v>2099.2701681756998</v>
      </c>
      <c r="Z15" s="12">
        <v>1806.3037843917998</v>
      </c>
      <c r="AA15" s="12">
        <v>1717.7136318820003</v>
      </c>
    </row>
    <row r="16" spans="1:27">
      <c r="A16" s="11" t="s">
        <v>18</v>
      </c>
      <c r="B16" s="11" t="s">
        <v>15</v>
      </c>
      <c r="C16" s="12">
        <v>4477.5874299999996</v>
      </c>
      <c r="D16" s="12">
        <v>5249.4913400000005</v>
      </c>
      <c r="E16" s="12">
        <v>6146.3485807343995</v>
      </c>
      <c r="F16" s="12">
        <v>9300.8065947757004</v>
      </c>
      <c r="G16" s="12">
        <v>11692.172287532901</v>
      </c>
      <c r="H16" s="12">
        <v>17393.2416189537</v>
      </c>
      <c r="I16" s="12">
        <v>18719.889057515302</v>
      </c>
      <c r="J16" s="12">
        <v>21066.514841761404</v>
      </c>
      <c r="K16" s="12">
        <v>22186.960023561693</v>
      </c>
      <c r="L16" s="12">
        <v>19208.361010547305</v>
      </c>
      <c r="M16" s="12">
        <v>19984.499622085899</v>
      </c>
      <c r="N16" s="12">
        <v>18330.590474430999</v>
      </c>
      <c r="O16" s="12">
        <v>19865.876055532295</v>
      </c>
      <c r="P16" s="12">
        <v>18679.0133521018</v>
      </c>
      <c r="Q16" s="12">
        <v>17724.578410798502</v>
      </c>
      <c r="R16" s="12">
        <v>15481.1418431658</v>
      </c>
      <c r="S16" s="12">
        <v>12576.824250551901</v>
      </c>
      <c r="T16" s="12">
        <v>11754.176067558801</v>
      </c>
      <c r="U16" s="12">
        <v>11941.155926277999</v>
      </c>
      <c r="V16" s="12">
        <v>11511.685956568499</v>
      </c>
      <c r="W16" s="12">
        <v>9619.9834539404001</v>
      </c>
      <c r="X16" s="12">
        <v>9428.1383718762991</v>
      </c>
      <c r="Y16" s="12">
        <v>9320.0928132219015</v>
      </c>
      <c r="Z16" s="12">
        <v>9971.3150532763011</v>
      </c>
      <c r="AA16" s="12">
        <v>7776.0644629521994</v>
      </c>
    </row>
    <row r="17" spans="1:27">
      <c r="A17" s="11" t="s">
        <v>18</v>
      </c>
      <c r="B17" s="11" t="s">
        <v>17</v>
      </c>
      <c r="C17" s="12">
        <v>8.4051272219999991</v>
      </c>
      <c r="D17" s="12">
        <v>12.861631900000001</v>
      </c>
      <c r="E17" s="12">
        <v>19.172825234999998</v>
      </c>
      <c r="F17" s="12">
        <v>25.79296120599998</v>
      </c>
      <c r="G17" s="12">
        <v>33.800163972999997</v>
      </c>
      <c r="H17" s="12">
        <v>39.561704353000003</v>
      </c>
      <c r="I17" s="12">
        <v>49.620244074999995</v>
      </c>
      <c r="J17" s="12">
        <v>55.775341636999897</v>
      </c>
      <c r="K17" s="12">
        <v>66.13382421</v>
      </c>
      <c r="L17" s="12">
        <v>76.277432909999789</v>
      </c>
      <c r="M17" s="12">
        <v>87.509625080000006</v>
      </c>
      <c r="N17" s="12">
        <v>95.744684460000002</v>
      </c>
      <c r="O17" s="12">
        <v>106.70126528999998</v>
      </c>
      <c r="P17" s="12">
        <v>116.3529896899999</v>
      </c>
      <c r="Q17" s="12">
        <v>120.58540434999999</v>
      </c>
      <c r="R17" s="12">
        <v>129.5763098699999</v>
      </c>
      <c r="S17" s="12">
        <v>137.97243804999999</v>
      </c>
      <c r="T17" s="12">
        <v>140.57613229999998</v>
      </c>
      <c r="U17" s="12">
        <v>149.70845786999996</v>
      </c>
      <c r="V17" s="12">
        <v>152.95943807</v>
      </c>
      <c r="W17" s="12">
        <v>150.70796319999999</v>
      </c>
      <c r="X17" s="12">
        <v>152.778907</v>
      </c>
      <c r="Y17" s="12">
        <v>156.64035757999991</v>
      </c>
      <c r="Z17" s="12">
        <v>150.54247910000001</v>
      </c>
      <c r="AA17" s="12">
        <v>150.30804710000001</v>
      </c>
    </row>
    <row r="18" spans="1:27">
      <c r="A18" s="35" t="s">
        <v>98</v>
      </c>
      <c r="B18" s="35"/>
      <c r="C18" s="29">
        <v>532010.27983955049</v>
      </c>
      <c r="D18" s="29">
        <v>500282.7899731556</v>
      </c>
      <c r="E18" s="29">
        <v>417209.5464074004</v>
      </c>
      <c r="F18" s="29">
        <v>369488.02910117898</v>
      </c>
      <c r="G18" s="29">
        <v>310051.43592297012</v>
      </c>
      <c r="H18" s="29">
        <v>288069.67686734651</v>
      </c>
      <c r="I18" s="29">
        <v>251620.95121138071</v>
      </c>
      <c r="J18" s="29">
        <v>227792.8331303297</v>
      </c>
      <c r="K18" s="29">
        <v>194464.19620544935</v>
      </c>
      <c r="L18" s="29">
        <v>171708.70618558271</v>
      </c>
      <c r="M18" s="29">
        <v>162407.40708629845</v>
      </c>
      <c r="N18" s="29">
        <v>163623.22749536426</v>
      </c>
      <c r="O18" s="29">
        <v>132819.68651408539</v>
      </c>
      <c r="P18" s="29">
        <v>121263.41944349902</v>
      </c>
      <c r="Q18" s="29">
        <v>117272.63992626181</v>
      </c>
      <c r="R18" s="29">
        <v>101207.70302997741</v>
      </c>
      <c r="S18" s="29">
        <v>95917.472669682407</v>
      </c>
      <c r="T18" s="29">
        <v>86280.222540755101</v>
      </c>
      <c r="U18" s="29">
        <v>70529.071472216092</v>
      </c>
      <c r="V18" s="29">
        <v>76282.067311525985</v>
      </c>
      <c r="W18" s="29">
        <v>78103.727643047561</v>
      </c>
      <c r="X18" s="29">
        <v>61300.11515650955</v>
      </c>
      <c r="Y18" s="29">
        <v>56519.863188440882</v>
      </c>
      <c r="Z18" s="29">
        <v>61836.437254054617</v>
      </c>
      <c r="AA18" s="29">
        <v>52041.407290716692</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154925.54399999999</v>
      </c>
      <c r="D21" s="12">
        <v>143643.86550000001</v>
      </c>
      <c r="E21" s="12">
        <v>108407.69184999999</v>
      </c>
      <c r="F21" s="12">
        <v>95560.893500000006</v>
      </c>
      <c r="G21" s="12">
        <v>73032.303662599996</v>
      </c>
      <c r="H21" s="12">
        <v>59185.394120070006</v>
      </c>
      <c r="I21" s="12">
        <v>48726.764883750002</v>
      </c>
      <c r="J21" s="12">
        <v>40915.157703190001</v>
      </c>
      <c r="K21" s="12">
        <v>36204.05931343</v>
      </c>
      <c r="L21" s="12">
        <v>31111.654715160003</v>
      </c>
      <c r="M21" s="12">
        <v>17119.383999999998</v>
      </c>
      <c r="N21" s="12">
        <v>16423.347000000002</v>
      </c>
      <c r="O21" s="12">
        <v>13951.224</v>
      </c>
      <c r="P21" s="12">
        <v>11649.0075</v>
      </c>
      <c r="Q21" s="12">
        <v>12069.593999999999</v>
      </c>
      <c r="R21" s="12">
        <v>6047.3694346850007</v>
      </c>
      <c r="S21" s="12">
        <v>5432.2404305270002</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122.80434</v>
      </c>
      <c r="D23" s="12">
        <v>156.87404496799999</v>
      </c>
      <c r="E23" s="12">
        <v>4110.9771011120001</v>
      </c>
      <c r="F23" s="12">
        <v>3172.8273910449998</v>
      </c>
      <c r="G23" s="12">
        <v>3089.9424359499999</v>
      </c>
      <c r="H23" s="12">
        <v>2791.708628846</v>
      </c>
      <c r="I23" s="12">
        <v>4134.3774365100007</v>
      </c>
      <c r="J23" s="12">
        <v>4232.6018367039997</v>
      </c>
      <c r="K23" s="12">
        <v>4303.1056278900005</v>
      </c>
      <c r="L23" s="12">
        <v>3197.4321246764998</v>
      </c>
      <c r="M23" s="12">
        <v>5282.720683046</v>
      </c>
      <c r="N23" s="12">
        <v>5923.9148741499994</v>
      </c>
      <c r="O23" s="12">
        <v>3469.1927252759997</v>
      </c>
      <c r="P23" s="12">
        <v>3655.0060550070002</v>
      </c>
      <c r="Q23" s="12">
        <v>3448.1072933249998</v>
      </c>
      <c r="R23" s="12">
        <v>4747.0322487530002</v>
      </c>
      <c r="S23" s="12">
        <v>3763.6771137279998</v>
      </c>
      <c r="T23" s="12">
        <v>3624.0410873995002</v>
      </c>
      <c r="U23" s="12">
        <v>2910.879012893</v>
      </c>
      <c r="V23" s="12">
        <v>3555.0321241040001</v>
      </c>
      <c r="W23" s="12">
        <v>1.6309809000000001E-2</v>
      </c>
      <c r="X23" s="12">
        <v>1.4663885E-2</v>
      </c>
      <c r="Y23" s="12">
        <v>1.4174235E-2</v>
      </c>
      <c r="Z23" s="12">
        <v>1.7444810000000002E-2</v>
      </c>
      <c r="AA23" s="12">
        <v>1.6379571999999998E-2</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41.9892379514</v>
      </c>
      <c r="D25" s="12">
        <v>36.284882565400004</v>
      </c>
      <c r="E25" s="12">
        <v>186.19256608969999</v>
      </c>
      <c r="F25" s="12">
        <v>158.66629916069996</v>
      </c>
      <c r="G25" s="12">
        <v>88.176533461199995</v>
      </c>
      <c r="H25" s="12">
        <v>27.768779377600001</v>
      </c>
      <c r="I25" s="12">
        <v>8.9613657454000002</v>
      </c>
      <c r="J25" s="12">
        <v>123.01575797599999</v>
      </c>
      <c r="K25" s="12">
        <v>58.904909126299977</v>
      </c>
      <c r="L25" s="12">
        <v>208.44354857019997</v>
      </c>
      <c r="M25" s="12">
        <v>255.66489887160003</v>
      </c>
      <c r="N25" s="12">
        <v>1209.1197350236998</v>
      </c>
      <c r="O25" s="12">
        <v>861.1727849148001</v>
      </c>
      <c r="P25" s="12">
        <v>1384.9400310567</v>
      </c>
      <c r="Q25" s="12">
        <v>617.93163168499996</v>
      </c>
      <c r="R25" s="12">
        <v>1464.5362569406996</v>
      </c>
      <c r="S25" s="12">
        <v>2434.3818882629998</v>
      </c>
      <c r="T25" s="12">
        <v>6523.6609759050007</v>
      </c>
      <c r="U25" s="12">
        <v>3013.4756017350001</v>
      </c>
      <c r="V25" s="12">
        <v>3052.7203221099999</v>
      </c>
      <c r="W25" s="12">
        <v>5645.0875952400011</v>
      </c>
      <c r="X25" s="12">
        <v>2044.2918000979998</v>
      </c>
      <c r="Y25" s="12">
        <v>2920.9248671669998</v>
      </c>
      <c r="Z25" s="12">
        <v>3021.7728106740001</v>
      </c>
      <c r="AA25" s="12">
        <v>2947.0309865800004</v>
      </c>
    </row>
    <row r="26" spans="1:27">
      <c r="A26" s="11" t="s">
        <v>26</v>
      </c>
      <c r="B26" s="11" t="s">
        <v>3</v>
      </c>
      <c r="C26" s="12">
        <v>14599.2585</v>
      </c>
      <c r="D26" s="12">
        <v>17553.055</v>
      </c>
      <c r="E26" s="12">
        <v>18644.841240000002</v>
      </c>
      <c r="F26" s="12">
        <v>16587.044999999998</v>
      </c>
      <c r="G26" s="12">
        <v>13566.908960000001</v>
      </c>
      <c r="H26" s="12">
        <v>18367.858759999999</v>
      </c>
      <c r="I26" s="12">
        <v>14972.530629999999</v>
      </c>
      <c r="J26" s="12">
        <v>13628.228419999999</v>
      </c>
      <c r="K26" s="12">
        <v>13063.45757</v>
      </c>
      <c r="L26" s="12">
        <v>10706.14723</v>
      </c>
      <c r="M26" s="12">
        <v>12356.303</v>
      </c>
      <c r="N26" s="12">
        <v>12171.945400000001</v>
      </c>
      <c r="O26" s="12">
        <v>10864.635699999999</v>
      </c>
      <c r="P26" s="12">
        <v>8960.0891599999995</v>
      </c>
      <c r="Q26" s="12">
        <v>11710.834500000001</v>
      </c>
      <c r="R26" s="12">
        <v>9781.9397199999985</v>
      </c>
      <c r="S26" s="12">
        <v>7825.599220000001</v>
      </c>
      <c r="T26" s="12">
        <v>7494.3438900000001</v>
      </c>
      <c r="U26" s="12">
        <v>6507.3136500000001</v>
      </c>
      <c r="V26" s="12">
        <v>7194.8951500000003</v>
      </c>
      <c r="W26" s="12">
        <v>7039.7150000000001</v>
      </c>
      <c r="X26" s="12">
        <v>6411.8224600000003</v>
      </c>
      <c r="Y26" s="12">
        <v>5143.5916799999995</v>
      </c>
      <c r="Z26" s="12">
        <v>7162.3486500000008</v>
      </c>
      <c r="AA26" s="12">
        <v>6808.1748699999998</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877.23536531646869</v>
      </c>
      <c r="D28" s="12">
        <v>884.5733802670959</v>
      </c>
      <c r="E28" s="12">
        <v>1406.2295073738303</v>
      </c>
      <c r="F28" s="12">
        <v>1441.5965073253258</v>
      </c>
      <c r="G28" s="12">
        <v>1978.1656670662198</v>
      </c>
      <c r="H28" s="12">
        <v>2087.1057568963151</v>
      </c>
      <c r="I28" s="12">
        <v>1935.0539084049294</v>
      </c>
      <c r="J28" s="12">
        <v>1826.2654912292201</v>
      </c>
      <c r="K28" s="12">
        <v>1740.9246593395901</v>
      </c>
      <c r="L28" s="12">
        <v>1790.0850995728201</v>
      </c>
      <c r="M28" s="12">
        <v>1754.4282006651599</v>
      </c>
      <c r="N28" s="12">
        <v>1668.3444336943799</v>
      </c>
      <c r="O28" s="12">
        <v>1903.4740502434602</v>
      </c>
      <c r="P28" s="12">
        <v>1870.0077222432633</v>
      </c>
      <c r="Q28" s="12">
        <v>1915.1177257417548</v>
      </c>
      <c r="R28" s="12">
        <v>1693.2411792749547</v>
      </c>
      <c r="S28" s="12">
        <v>1590.9218328864652</v>
      </c>
      <c r="T28" s="12">
        <v>1431.9461618534301</v>
      </c>
      <c r="U28" s="12">
        <v>1433.70893494607</v>
      </c>
      <c r="V28" s="12">
        <v>1369.4725081062802</v>
      </c>
      <c r="W28" s="12">
        <v>1293.4568667903497</v>
      </c>
      <c r="X28" s="12">
        <v>1275.6307844094058</v>
      </c>
      <c r="Y28" s="12">
        <v>1252.5843268825599</v>
      </c>
      <c r="Z28" s="12">
        <v>1280.9971136530701</v>
      </c>
      <c r="AA28" s="12">
        <v>1189.2518118926</v>
      </c>
    </row>
    <row r="29" spans="1:27">
      <c r="A29" s="11" t="s">
        <v>26</v>
      </c>
      <c r="B29" s="11" t="s">
        <v>9</v>
      </c>
      <c r="C29" s="12">
        <v>768.33202626673778</v>
      </c>
      <c r="D29" s="12">
        <v>703.14847450060461</v>
      </c>
      <c r="E29" s="12">
        <v>839.52375114404026</v>
      </c>
      <c r="F29" s="12">
        <v>829.49894934333986</v>
      </c>
      <c r="G29" s="12">
        <v>788.64116713596957</v>
      </c>
      <c r="H29" s="12">
        <v>745.89855181772975</v>
      </c>
      <c r="I29" s="12">
        <v>841.54556527616955</v>
      </c>
      <c r="J29" s="12">
        <v>1007.3741413987298</v>
      </c>
      <c r="K29" s="12">
        <v>1001.4641971174697</v>
      </c>
      <c r="L29" s="12">
        <v>1019.5706268669393</v>
      </c>
      <c r="M29" s="12">
        <v>1026.2323524402996</v>
      </c>
      <c r="N29" s="12">
        <v>943.2567163617</v>
      </c>
      <c r="O29" s="12">
        <v>941.0827009651498</v>
      </c>
      <c r="P29" s="12">
        <v>900.39647030973993</v>
      </c>
      <c r="Q29" s="12">
        <v>891.30476253829977</v>
      </c>
      <c r="R29" s="12">
        <v>965.65317376230007</v>
      </c>
      <c r="S29" s="12">
        <v>1041.9783482499997</v>
      </c>
      <c r="T29" s="12">
        <v>1030.7437957399998</v>
      </c>
      <c r="U29" s="12">
        <v>1045.3854082199998</v>
      </c>
      <c r="V29" s="12">
        <v>1062.7044040199999</v>
      </c>
      <c r="W29" s="12">
        <v>990.73271079999972</v>
      </c>
      <c r="X29" s="12">
        <v>980.21710459999997</v>
      </c>
      <c r="Y29" s="12">
        <v>923.60608589999981</v>
      </c>
      <c r="Z29" s="12">
        <v>878.19982967999965</v>
      </c>
      <c r="AA29" s="12">
        <v>827.57212094999988</v>
      </c>
    </row>
    <row r="30" spans="1:27">
      <c r="A30" s="11" t="s">
        <v>26</v>
      </c>
      <c r="B30" s="11" t="s">
        <v>102</v>
      </c>
      <c r="C30" s="12">
        <v>1.8864160088999999</v>
      </c>
      <c r="D30" s="12">
        <v>2.0885216052999991</v>
      </c>
      <c r="E30" s="12">
        <v>269.39085512290001</v>
      </c>
      <c r="F30" s="12">
        <v>265.77355119539999</v>
      </c>
      <c r="G30" s="12">
        <v>364.45555554309999</v>
      </c>
      <c r="H30" s="12">
        <v>420.68301248400002</v>
      </c>
      <c r="I30" s="12">
        <v>438.05085099470006</v>
      </c>
      <c r="J30" s="12">
        <v>441.25790663299995</v>
      </c>
      <c r="K30" s="12">
        <v>404.71456656800001</v>
      </c>
      <c r="L30" s="12">
        <v>630.95529969870006</v>
      </c>
      <c r="M30" s="12">
        <v>569.53357135739998</v>
      </c>
      <c r="N30" s="12">
        <v>516.19759123799997</v>
      </c>
      <c r="O30" s="12">
        <v>508.61060259400006</v>
      </c>
      <c r="P30" s="12">
        <v>475.568529216</v>
      </c>
      <c r="Q30" s="12">
        <v>483.34405108660002</v>
      </c>
      <c r="R30" s="12">
        <v>474.99270968759998</v>
      </c>
      <c r="S30" s="12">
        <v>651.47898233499996</v>
      </c>
      <c r="T30" s="12">
        <v>608.24505130050011</v>
      </c>
      <c r="U30" s="12">
        <v>724.81805806609987</v>
      </c>
      <c r="V30" s="12">
        <v>664.01027931559997</v>
      </c>
      <c r="W30" s="12">
        <v>588.8312626817999</v>
      </c>
      <c r="X30" s="12">
        <v>615.01375791000009</v>
      </c>
      <c r="Y30" s="12">
        <v>514.69032400800006</v>
      </c>
      <c r="Z30" s="12">
        <v>487.3505504044</v>
      </c>
      <c r="AA30" s="12">
        <v>421.98801427799998</v>
      </c>
    </row>
    <row r="31" spans="1:27">
      <c r="A31" s="11" t="s">
        <v>26</v>
      </c>
      <c r="B31" s="11" t="s">
        <v>15</v>
      </c>
      <c r="C31" s="12">
        <v>1106.5186299999998</v>
      </c>
      <c r="D31" s="12">
        <v>1235.0408400000001</v>
      </c>
      <c r="E31" s="12">
        <v>1375.4076248282004</v>
      </c>
      <c r="F31" s="12">
        <v>3686.9092501015002</v>
      </c>
      <c r="G31" s="12">
        <v>6312.2610082451001</v>
      </c>
      <c r="H31" s="12">
        <v>13958.2121923999</v>
      </c>
      <c r="I31" s="12">
        <v>14693.061378381299</v>
      </c>
      <c r="J31" s="12">
        <v>17314.238629743002</v>
      </c>
      <c r="K31" s="12">
        <v>18470.668691321196</v>
      </c>
      <c r="L31" s="12">
        <v>15935.308573990802</v>
      </c>
      <c r="M31" s="12">
        <v>16916.6364762987</v>
      </c>
      <c r="N31" s="12">
        <v>15756.0481919214</v>
      </c>
      <c r="O31" s="12">
        <v>17044.017777465397</v>
      </c>
      <c r="P31" s="12">
        <v>16291.906456119099</v>
      </c>
      <c r="Q31" s="12">
        <v>16084.775056390501</v>
      </c>
      <c r="R31" s="12">
        <v>13518.0412021171</v>
      </c>
      <c r="S31" s="12">
        <v>10864.823219211401</v>
      </c>
      <c r="T31" s="12">
        <v>9840.8525627593008</v>
      </c>
      <c r="U31" s="12">
        <v>10448.630586993699</v>
      </c>
      <c r="V31" s="12">
        <v>9885.1956977563004</v>
      </c>
      <c r="W31" s="12">
        <v>8118.5367158198014</v>
      </c>
      <c r="X31" s="12">
        <v>8112.3944715347989</v>
      </c>
      <c r="Y31" s="12">
        <v>8037.5587270822998</v>
      </c>
      <c r="Z31" s="12">
        <v>8904.9050641728008</v>
      </c>
      <c r="AA31" s="12">
        <v>6855.4942597453992</v>
      </c>
    </row>
    <row r="32" spans="1:27">
      <c r="A32" s="11" t="s">
        <v>26</v>
      </c>
      <c r="B32" s="11" t="s">
        <v>17</v>
      </c>
      <c r="C32" s="12">
        <v>1.662939226</v>
      </c>
      <c r="D32" s="12">
        <v>3.3856922600000003</v>
      </c>
      <c r="E32" s="12">
        <v>6.3356442439999991</v>
      </c>
      <c r="F32" s="12">
        <v>8.8393103519999894</v>
      </c>
      <c r="G32" s="12">
        <v>11.484266769999998</v>
      </c>
      <c r="H32" s="12">
        <v>13.528338474999998</v>
      </c>
      <c r="I32" s="12">
        <v>17.325309059999999</v>
      </c>
      <c r="J32" s="12">
        <v>20.003026894999998</v>
      </c>
      <c r="K32" s="12">
        <v>23.147030129999997</v>
      </c>
      <c r="L32" s="12">
        <v>26.895833619999998</v>
      </c>
      <c r="M32" s="12">
        <v>30.28502508</v>
      </c>
      <c r="N32" s="12">
        <v>33.459993000000004</v>
      </c>
      <c r="O32" s="12">
        <v>37.892860319999997</v>
      </c>
      <c r="P32" s="12">
        <v>40.304895129999906</v>
      </c>
      <c r="Q32" s="12">
        <v>42.008488849999992</v>
      </c>
      <c r="R32" s="12">
        <v>45.250583379999995</v>
      </c>
      <c r="S32" s="12">
        <v>47.4631884</v>
      </c>
      <c r="T32" s="12">
        <v>47.678488869999995</v>
      </c>
      <c r="U32" s="12">
        <v>50.51532551999999</v>
      </c>
      <c r="V32" s="12">
        <v>51.029669499999997</v>
      </c>
      <c r="W32" s="12">
        <v>49.560493480000005</v>
      </c>
      <c r="X32" s="12">
        <v>50.786328200000007</v>
      </c>
      <c r="Y32" s="12">
        <v>51.056640830000006</v>
      </c>
      <c r="Z32" s="12">
        <v>50.416317980000009</v>
      </c>
      <c r="AA32" s="12">
        <v>50.254218399999999</v>
      </c>
    </row>
    <row r="33" spans="1:27">
      <c r="A33" s="35" t="s">
        <v>98</v>
      </c>
      <c r="B33" s="35"/>
      <c r="C33" s="29">
        <v>171335.1634695346</v>
      </c>
      <c r="D33" s="29">
        <v>162977.80128230111</v>
      </c>
      <c r="E33" s="29">
        <v>133595.45601571954</v>
      </c>
      <c r="F33" s="29">
        <v>117750.52764687437</v>
      </c>
      <c r="G33" s="29">
        <v>92544.13842621338</v>
      </c>
      <c r="H33" s="29">
        <v>83205.734597007657</v>
      </c>
      <c r="I33" s="29">
        <v>70619.233789686506</v>
      </c>
      <c r="J33" s="29">
        <v>61732.64335049795</v>
      </c>
      <c r="K33" s="29">
        <v>56371.916276903357</v>
      </c>
      <c r="L33" s="29">
        <v>48033.333344846462</v>
      </c>
      <c r="M33" s="29">
        <v>37794.73313502306</v>
      </c>
      <c r="N33" s="29">
        <v>38339.928159229785</v>
      </c>
      <c r="O33" s="29">
        <v>31990.781961399414</v>
      </c>
      <c r="P33" s="29">
        <v>28419.446938616704</v>
      </c>
      <c r="Q33" s="29">
        <v>30652.889913290055</v>
      </c>
      <c r="R33" s="29">
        <v>24699.772013415954</v>
      </c>
      <c r="S33" s="29">
        <v>22088.798833654466</v>
      </c>
      <c r="T33" s="29">
        <v>20104.735910897929</v>
      </c>
      <c r="U33" s="29">
        <v>14910.762607794069</v>
      </c>
      <c r="V33" s="29">
        <v>16234.82450834028</v>
      </c>
      <c r="W33" s="29">
        <v>14969.008482639349</v>
      </c>
      <c r="X33" s="29">
        <v>10711.976812992407</v>
      </c>
      <c r="Y33" s="29">
        <v>10240.721134184558</v>
      </c>
      <c r="Z33" s="29">
        <v>12343.335848817069</v>
      </c>
      <c r="AA33" s="29">
        <v>11772.046168994601</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155779.32449999999</v>
      </c>
      <c r="D36" s="12">
        <v>148446.03659999999</v>
      </c>
      <c r="E36" s="12">
        <v>114072.94653873</v>
      </c>
      <c r="F36" s="12">
        <v>101334.64819960999</v>
      </c>
      <c r="G36" s="12">
        <v>88465.865172280013</v>
      </c>
      <c r="H36" s="12">
        <v>81064.090503100015</v>
      </c>
      <c r="I36" s="12">
        <v>60139.291088366008</v>
      </c>
      <c r="J36" s="12">
        <v>53629.454595727002</v>
      </c>
      <c r="K36" s="12">
        <v>45143.958017913988</v>
      </c>
      <c r="L36" s="12">
        <v>37412.095641120002</v>
      </c>
      <c r="M36" s="12">
        <v>34940.314755725994</v>
      </c>
      <c r="N36" s="12">
        <v>32687.715155400998</v>
      </c>
      <c r="O36" s="12">
        <v>22055.074144442999</v>
      </c>
      <c r="P36" s="12">
        <v>20671.799342668997</v>
      </c>
      <c r="Q36" s="12">
        <v>17604.726385802998</v>
      </c>
      <c r="R36" s="12">
        <v>10622.212477112998</v>
      </c>
      <c r="S36" s="12">
        <v>10657.482140556001</v>
      </c>
      <c r="T36" s="12">
        <v>0.31382542099999999</v>
      </c>
      <c r="U36" s="12">
        <v>0.27925261499999976</v>
      </c>
      <c r="V36" s="12">
        <v>0.227581119</v>
      </c>
      <c r="W36" s="12">
        <v>0.2021063629999999</v>
      </c>
      <c r="X36" s="12">
        <v>8.6252682999999802E-2</v>
      </c>
      <c r="Y36" s="12">
        <v>6.7234351999999803E-2</v>
      </c>
      <c r="Z36" s="12">
        <v>5.4725105999999794E-2</v>
      </c>
      <c r="AA36" s="12">
        <v>3.8597901999999996E-2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6395.5273779999998</v>
      </c>
      <c r="D38" s="12">
        <v>5754.6400311860007</v>
      </c>
      <c r="E38" s="12">
        <v>13788.485147524001</v>
      </c>
      <c r="F38" s="12">
        <v>14256.479958963999</v>
      </c>
      <c r="G38" s="12">
        <v>13541.503657464</v>
      </c>
      <c r="H38" s="12">
        <v>11197.749768217</v>
      </c>
      <c r="I38" s="12">
        <v>15689.827886594001</v>
      </c>
      <c r="J38" s="12">
        <v>13565.316927303002</v>
      </c>
      <c r="K38" s="12">
        <v>15002.536157781</v>
      </c>
      <c r="L38" s="12">
        <v>14055.927594544</v>
      </c>
      <c r="M38" s="12">
        <v>17438.570492077</v>
      </c>
      <c r="N38" s="12">
        <v>17300.976341897</v>
      </c>
      <c r="O38" s="12">
        <v>15011.924965144</v>
      </c>
      <c r="P38" s="12">
        <v>11699.694290819003</v>
      </c>
      <c r="Q38" s="12">
        <v>10078.360190270001</v>
      </c>
      <c r="R38" s="12">
        <v>11699.355289905003</v>
      </c>
      <c r="S38" s="12">
        <v>8688.4884200460001</v>
      </c>
      <c r="T38" s="12">
        <v>9775.3263779699992</v>
      </c>
      <c r="U38" s="12">
        <v>8375.5810837549998</v>
      </c>
      <c r="V38" s="12">
        <v>8572.6085675739996</v>
      </c>
      <c r="W38" s="12">
        <v>8820.7464542049984</v>
      </c>
      <c r="X38" s="12">
        <v>6815.5382121799994</v>
      </c>
      <c r="Y38" s="12">
        <v>3346.839622123</v>
      </c>
      <c r="Z38" s="12">
        <v>2081.8692752070001</v>
      </c>
      <c r="AA38" s="12">
        <v>1936.4810852180001</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19.580732413099998</v>
      </c>
      <c r="D40" s="12">
        <v>3.8432602899999987E-2</v>
      </c>
      <c r="E40" s="12">
        <v>159.03274061019999</v>
      </c>
      <c r="F40" s="12">
        <v>406.96817846100004</v>
      </c>
      <c r="G40" s="12">
        <v>223.46496895600001</v>
      </c>
      <c r="H40" s="12">
        <v>109.01757780019999</v>
      </c>
      <c r="I40" s="12">
        <v>342.91693008079994</v>
      </c>
      <c r="J40" s="12">
        <v>1015.9247292770001</v>
      </c>
      <c r="K40" s="12">
        <v>2003.2073537692997</v>
      </c>
      <c r="L40" s="12">
        <v>1818.9492485397002</v>
      </c>
      <c r="M40" s="12">
        <v>3815.7131585589996</v>
      </c>
      <c r="N40" s="12">
        <v>3395.6363069470003</v>
      </c>
      <c r="O40" s="12">
        <v>4396.8012488610002</v>
      </c>
      <c r="P40" s="12">
        <v>5355.9238127270009</v>
      </c>
      <c r="Q40" s="12">
        <v>2137.4464853079999</v>
      </c>
      <c r="R40" s="12">
        <v>2831.1130812899996</v>
      </c>
      <c r="S40" s="12">
        <v>3558.0585763399999</v>
      </c>
      <c r="T40" s="12">
        <v>8137.6422832919998</v>
      </c>
      <c r="U40" s="12">
        <v>3491.8773325459997</v>
      </c>
      <c r="V40" s="12">
        <v>5762.9227410289996</v>
      </c>
      <c r="W40" s="12">
        <v>5603.4402536459993</v>
      </c>
      <c r="X40" s="12">
        <v>3664.2662555669995</v>
      </c>
      <c r="Y40" s="12">
        <v>5664.5080764959994</v>
      </c>
      <c r="Z40" s="12">
        <v>4673.6753819899996</v>
      </c>
      <c r="AA40" s="12">
        <v>3194.4574979130002</v>
      </c>
    </row>
    <row r="41" spans="1:27">
      <c r="A41" s="11" t="s">
        <v>27</v>
      </c>
      <c r="B41" s="11" t="s">
        <v>3</v>
      </c>
      <c r="C41" s="12">
        <v>4722.3067000000001</v>
      </c>
      <c r="D41" s="12">
        <v>4553.2624999999998</v>
      </c>
      <c r="E41" s="12">
        <v>4382.0311999999994</v>
      </c>
      <c r="F41" s="12">
        <v>3973.78</v>
      </c>
      <c r="G41" s="12">
        <v>3842.9366</v>
      </c>
      <c r="H41" s="12">
        <v>3683.9748999999997</v>
      </c>
      <c r="I41" s="12">
        <v>3460.982</v>
      </c>
      <c r="J41" s="12">
        <v>3261.1647000000003</v>
      </c>
      <c r="K41" s="12">
        <v>3094.2175000000002</v>
      </c>
      <c r="L41" s="12">
        <v>2954.4665</v>
      </c>
      <c r="M41" s="12">
        <v>2785.6617000000001</v>
      </c>
      <c r="N41" s="12">
        <v>2624.9549400000001</v>
      </c>
      <c r="O41" s="12">
        <v>2458.53854</v>
      </c>
      <c r="P41" s="12">
        <v>2316.2506000000003</v>
      </c>
      <c r="Q41" s="12">
        <v>682.46775000000002</v>
      </c>
      <c r="R41" s="12">
        <v>650.26549999999997</v>
      </c>
      <c r="S41" s="12">
        <v>516.58820000000003</v>
      </c>
      <c r="T41" s="12">
        <v>507.17421999999999</v>
      </c>
      <c r="U41" s="12">
        <v>456.29678000000001</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557.01306189620993</v>
      </c>
      <c r="D43" s="12">
        <v>512.43104391002998</v>
      </c>
      <c r="E43" s="12">
        <v>1221.3244107801304</v>
      </c>
      <c r="F43" s="12">
        <v>1208.2739814825297</v>
      </c>
      <c r="G43" s="12">
        <v>1304.5551032725102</v>
      </c>
      <c r="H43" s="12">
        <v>1570.7844743917003</v>
      </c>
      <c r="I43" s="12">
        <v>1699.4360993159796</v>
      </c>
      <c r="J43" s="12">
        <v>1754.0151026011999</v>
      </c>
      <c r="K43" s="12">
        <v>1648.2405511896995</v>
      </c>
      <c r="L43" s="12">
        <v>1697.8953932821398</v>
      </c>
      <c r="M43" s="12">
        <v>1626.0768850791101</v>
      </c>
      <c r="N43" s="12">
        <v>1552.2753913557397</v>
      </c>
      <c r="O43" s="12">
        <v>1473.3009447806396</v>
      </c>
      <c r="P43" s="12">
        <v>1538.1051789912401</v>
      </c>
      <c r="Q43" s="12">
        <v>1737.9712410145701</v>
      </c>
      <c r="R43" s="12">
        <v>1621.0716788754</v>
      </c>
      <c r="S43" s="12">
        <v>1536.1375831884402</v>
      </c>
      <c r="T43" s="12">
        <v>1409.9214999306503</v>
      </c>
      <c r="U43" s="12">
        <v>1334.7809374236997</v>
      </c>
      <c r="V43" s="12">
        <v>1318.6273533932399</v>
      </c>
      <c r="W43" s="12">
        <v>1329.1536131691803</v>
      </c>
      <c r="X43" s="12">
        <v>1204.9838447620598</v>
      </c>
      <c r="Y43" s="12">
        <v>1206.2893988590999</v>
      </c>
      <c r="Z43" s="12">
        <v>1420.0642589887398</v>
      </c>
      <c r="AA43" s="12">
        <v>1326.2245118788599</v>
      </c>
    </row>
    <row r="44" spans="1:27">
      <c r="A44" s="11" t="s">
        <v>27</v>
      </c>
      <c r="B44" s="11" t="s">
        <v>9</v>
      </c>
      <c r="C44" s="12">
        <v>734.51080325544501</v>
      </c>
      <c r="D44" s="12">
        <v>685.62163780719948</v>
      </c>
      <c r="E44" s="12">
        <v>677.38574483795981</v>
      </c>
      <c r="F44" s="12">
        <v>633.55734008118009</v>
      </c>
      <c r="G44" s="12">
        <v>590.53517527853967</v>
      </c>
      <c r="H44" s="12">
        <v>509.41049041779991</v>
      </c>
      <c r="I44" s="12">
        <v>524.32542468604959</v>
      </c>
      <c r="J44" s="12">
        <v>512.75725323350957</v>
      </c>
      <c r="K44" s="12">
        <v>604.55707897759009</v>
      </c>
      <c r="L44" s="12">
        <v>605.64160608631994</v>
      </c>
      <c r="M44" s="12">
        <v>670.41312752009992</v>
      </c>
      <c r="N44" s="12">
        <v>732.17691285739954</v>
      </c>
      <c r="O44" s="12">
        <v>706.5589674612296</v>
      </c>
      <c r="P44" s="12">
        <v>648.68288099193967</v>
      </c>
      <c r="Q44" s="12">
        <v>649.96617231439996</v>
      </c>
      <c r="R44" s="12">
        <v>786.23424293900007</v>
      </c>
      <c r="S44" s="12">
        <v>976.18772038449981</v>
      </c>
      <c r="T44" s="12">
        <v>1147.5549508943</v>
      </c>
      <c r="U44" s="12">
        <v>1270.5984093931997</v>
      </c>
      <c r="V44" s="12">
        <v>1596.3244129729999</v>
      </c>
      <c r="W44" s="12">
        <v>1524.4391939297</v>
      </c>
      <c r="X44" s="12">
        <v>1381.7209023017001</v>
      </c>
      <c r="Y44" s="12">
        <v>1322.5604952759998</v>
      </c>
      <c r="Z44" s="12">
        <v>1222.1363268300001</v>
      </c>
      <c r="AA44" s="12">
        <v>1234.8274622399995</v>
      </c>
    </row>
    <row r="45" spans="1:27">
      <c r="A45" s="11" t="s">
        <v>27</v>
      </c>
      <c r="B45" s="11" t="s">
        <v>102</v>
      </c>
      <c r="C45" s="12">
        <v>4.6872169583300005</v>
      </c>
      <c r="D45" s="12">
        <v>4.4392801693999999</v>
      </c>
      <c r="E45" s="12">
        <v>4.3857182671999997</v>
      </c>
      <c r="F45" s="12">
        <v>4.2839690943999997</v>
      </c>
      <c r="G45" s="12">
        <v>3.9893788910999999</v>
      </c>
      <c r="H45" s="12">
        <v>212.54129330000001</v>
      </c>
      <c r="I45" s="12">
        <v>208.08081660000002</v>
      </c>
      <c r="J45" s="12">
        <v>340.36504289999999</v>
      </c>
      <c r="K45" s="12">
        <v>380.05599139999998</v>
      </c>
      <c r="L45" s="12">
        <v>423.63043500000003</v>
      </c>
      <c r="M45" s="12">
        <v>502.59905089999995</v>
      </c>
      <c r="N45" s="12">
        <v>571.03014639999992</v>
      </c>
      <c r="O45" s="12">
        <v>586.06884560000003</v>
      </c>
      <c r="P45" s="12">
        <v>558.97943999999995</v>
      </c>
      <c r="Q45" s="12">
        <v>464.43645700000002</v>
      </c>
      <c r="R45" s="12">
        <v>479.10051519999996</v>
      </c>
      <c r="S45" s="12">
        <v>564.18821800000001</v>
      </c>
      <c r="T45" s="12">
        <v>572.25890939999999</v>
      </c>
      <c r="U45" s="12">
        <v>927.85858589999998</v>
      </c>
      <c r="V45" s="12">
        <v>1161.6613279999997</v>
      </c>
      <c r="W45" s="12">
        <v>1072.9428969999999</v>
      </c>
      <c r="X45" s="12">
        <v>993.3189865999999</v>
      </c>
      <c r="Y45" s="12">
        <v>956.82326309999996</v>
      </c>
      <c r="Z45" s="12">
        <v>803.69154279999998</v>
      </c>
      <c r="AA45" s="12">
        <v>803.85494850000009</v>
      </c>
    </row>
    <row r="46" spans="1:27">
      <c r="A46" s="11" t="s">
        <v>27</v>
      </c>
      <c r="B46" s="11" t="s">
        <v>15</v>
      </c>
      <c r="C46" s="12">
        <v>3371.0688</v>
      </c>
      <c r="D46" s="12">
        <v>4014.4504999999999</v>
      </c>
      <c r="E46" s="12">
        <v>4770.9313562914995</v>
      </c>
      <c r="F46" s="12">
        <v>5613.8786492265999</v>
      </c>
      <c r="G46" s="12">
        <v>5379.8916551938</v>
      </c>
      <c r="H46" s="12">
        <v>3435.0104548370005</v>
      </c>
      <c r="I46" s="12">
        <v>4026.8060742396005</v>
      </c>
      <c r="J46" s="12">
        <v>3752.2518969870007</v>
      </c>
      <c r="K46" s="12">
        <v>3655.9286035450004</v>
      </c>
      <c r="L46" s="12">
        <v>3178.5167466389998</v>
      </c>
      <c r="M46" s="12">
        <v>2975.7231832759999</v>
      </c>
      <c r="N46" s="12">
        <v>2490.3982626068996</v>
      </c>
      <c r="O46" s="12">
        <v>2707.4854062068002</v>
      </c>
      <c r="P46" s="12">
        <v>2278.4325133580001</v>
      </c>
      <c r="Q46" s="12">
        <v>1528.5207839205002</v>
      </c>
      <c r="R46" s="12">
        <v>1857.7018411403001</v>
      </c>
      <c r="S46" s="12">
        <v>1602.4057733882998</v>
      </c>
      <c r="T46" s="12">
        <v>1814.4727123525001</v>
      </c>
      <c r="U46" s="12">
        <v>1377.3151653438001</v>
      </c>
      <c r="V46" s="12">
        <v>1518.6798101484003</v>
      </c>
      <c r="W46" s="12">
        <v>1386.2307483319998</v>
      </c>
      <c r="X46" s="12">
        <v>1165.9741379796001</v>
      </c>
      <c r="Y46" s="12">
        <v>1138.1948867900001</v>
      </c>
      <c r="Z46" s="12">
        <v>929.7412928765001</v>
      </c>
      <c r="AA46" s="12">
        <v>789.71659319269986</v>
      </c>
    </row>
    <row r="47" spans="1:27">
      <c r="A47" s="11" t="s">
        <v>27</v>
      </c>
      <c r="B47" s="11" t="s">
        <v>17</v>
      </c>
      <c r="C47" s="12">
        <v>1.0179547</v>
      </c>
      <c r="D47" s="12">
        <v>1.5710253999999999</v>
      </c>
      <c r="E47" s="12">
        <v>2.6329155000000002</v>
      </c>
      <c r="F47" s="12">
        <v>4.0806233000000001</v>
      </c>
      <c r="G47" s="12">
        <v>5.6990967000000001</v>
      </c>
      <c r="H47" s="12">
        <v>7.0128919999999999</v>
      </c>
      <c r="I47" s="12">
        <v>9.4821029999999986</v>
      </c>
      <c r="J47" s="12">
        <v>11.202038999999901</v>
      </c>
      <c r="K47" s="12">
        <v>14.831875</v>
      </c>
      <c r="L47" s="12">
        <v>18.290168000000001</v>
      </c>
      <c r="M47" s="12">
        <v>21.932076000000002</v>
      </c>
      <c r="N47" s="12">
        <v>24.522995999999999</v>
      </c>
      <c r="O47" s="12">
        <v>27.572970000000002</v>
      </c>
      <c r="P47" s="12">
        <v>30.408990000000003</v>
      </c>
      <c r="Q47" s="12">
        <v>31.510287000000002</v>
      </c>
      <c r="R47" s="12">
        <v>34.662362999999999</v>
      </c>
      <c r="S47" s="12">
        <v>37.126992000000001</v>
      </c>
      <c r="T47" s="12">
        <v>39.539183999999999</v>
      </c>
      <c r="U47" s="12">
        <v>42.310519999999997</v>
      </c>
      <c r="V47" s="12">
        <v>45.983992000000001</v>
      </c>
      <c r="W47" s="12">
        <v>46.882207000000001</v>
      </c>
      <c r="X47" s="12">
        <v>46.959470000000003</v>
      </c>
      <c r="Y47" s="12">
        <v>47.76878</v>
      </c>
      <c r="Z47" s="12">
        <v>46.218561999999999</v>
      </c>
      <c r="AA47" s="12">
        <v>46.181160000000006</v>
      </c>
    </row>
    <row r="48" spans="1:27">
      <c r="A48" s="35" t="s">
        <v>98</v>
      </c>
      <c r="B48" s="35"/>
      <c r="C48" s="29">
        <v>168208.26317556473</v>
      </c>
      <c r="D48" s="29">
        <v>159952.03024550612</v>
      </c>
      <c r="E48" s="29">
        <v>134301.20578248228</v>
      </c>
      <c r="F48" s="29">
        <v>121813.70765859871</v>
      </c>
      <c r="G48" s="29">
        <v>107968.86067725105</v>
      </c>
      <c r="H48" s="29">
        <v>98135.027713926713</v>
      </c>
      <c r="I48" s="29">
        <v>81856.779429042828</v>
      </c>
      <c r="J48" s="29">
        <v>73738.633308141711</v>
      </c>
      <c r="K48" s="29">
        <v>67496.71665963158</v>
      </c>
      <c r="L48" s="29">
        <v>58544.975983572163</v>
      </c>
      <c r="M48" s="29">
        <v>61276.750118961201</v>
      </c>
      <c r="N48" s="29">
        <v>58293.735048458148</v>
      </c>
      <c r="O48" s="29">
        <v>46102.198810689872</v>
      </c>
      <c r="P48" s="29">
        <v>42230.45610619818</v>
      </c>
      <c r="Q48" s="29">
        <v>32890.938224709971</v>
      </c>
      <c r="R48" s="29">
        <v>28210.252270122404</v>
      </c>
      <c r="S48" s="29">
        <v>25932.942640514939</v>
      </c>
      <c r="T48" s="29">
        <v>20977.933157507949</v>
      </c>
      <c r="U48" s="29">
        <v>14929.413795732902</v>
      </c>
      <c r="V48" s="29">
        <v>17250.710656088238</v>
      </c>
      <c r="W48" s="29">
        <v>17277.98162131288</v>
      </c>
      <c r="X48" s="29">
        <v>13066.595467493758</v>
      </c>
      <c r="Y48" s="29">
        <v>11540.264827106101</v>
      </c>
      <c r="Z48" s="29">
        <v>9397.7999681217407</v>
      </c>
      <c r="AA48" s="29">
        <v>7692.0291551518594</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99597.301999999996</v>
      </c>
      <c r="D52" s="12">
        <v>86825.487500000003</v>
      </c>
      <c r="E52" s="12">
        <v>58816.860380170001</v>
      </c>
      <c r="F52" s="12">
        <v>52068.653020036007</v>
      </c>
      <c r="G52" s="12">
        <v>40524.503711325007</v>
      </c>
      <c r="H52" s="12">
        <v>30361.434362799999</v>
      </c>
      <c r="I52" s="12">
        <v>20363.75275408</v>
      </c>
      <c r="J52" s="12">
        <v>16233.82890862</v>
      </c>
      <c r="K52" s="12">
        <v>0.90716656499999893</v>
      </c>
      <c r="L52" s="12">
        <v>0.88642995999999907</v>
      </c>
      <c r="M52" s="12">
        <v>0.69185173499999897</v>
      </c>
      <c r="N52" s="12">
        <v>0.67543109499999787</v>
      </c>
      <c r="O52" s="12">
        <v>0.60307871499999988</v>
      </c>
      <c r="P52" s="12">
        <v>0.24842547099999979</v>
      </c>
      <c r="Q52" s="12">
        <v>0.24719249699999998</v>
      </c>
      <c r="R52" s="12">
        <v>0.16197106999999999</v>
      </c>
      <c r="S52" s="12">
        <v>0.14536701899999979</v>
      </c>
      <c r="T52" s="12">
        <v>0.12984299199999991</v>
      </c>
      <c r="U52" s="12">
        <v>0.12288384499999999</v>
      </c>
      <c r="V52" s="12">
        <v>0.1164751509999999</v>
      </c>
      <c r="W52" s="12">
        <v>0.11101976199999999</v>
      </c>
      <c r="X52" s="12">
        <v>9.24567902E-2</v>
      </c>
      <c r="Y52" s="12">
        <v>1.6509748299999998E-2</v>
      </c>
      <c r="Z52" s="12">
        <v>2.2108913000000001E-2</v>
      </c>
      <c r="AA52" s="12">
        <v>0</v>
      </c>
    </row>
    <row r="53" spans="1:27">
      <c r="A53" s="11" t="s">
        <v>28</v>
      </c>
      <c r="B53" s="11" t="s">
        <v>8</v>
      </c>
      <c r="C53" s="12">
        <v>0</v>
      </c>
      <c r="D53" s="12">
        <v>1.3329445999999899E-2</v>
      </c>
      <c r="E53" s="12">
        <v>1.5610018999999999E-2</v>
      </c>
      <c r="F53" s="12">
        <v>1.9202649999999998E-2</v>
      </c>
      <c r="G53" s="12">
        <v>1.8700385999999899E-2</v>
      </c>
      <c r="H53" s="12">
        <v>1.9985816999999999E-2</v>
      </c>
      <c r="I53" s="12">
        <v>2.070787E-2</v>
      </c>
      <c r="J53" s="12">
        <v>2.0954133999999999E-2</v>
      </c>
      <c r="K53" s="12">
        <v>1.9678038000000002E-2</v>
      </c>
      <c r="L53" s="12">
        <v>2.1639403999999998E-2</v>
      </c>
      <c r="M53" s="12">
        <v>2.0362760000000001E-2</v>
      </c>
      <c r="N53" s="12">
        <v>2.1947953999999999E-2</v>
      </c>
      <c r="O53" s="12">
        <v>2.4222752E-2</v>
      </c>
      <c r="P53" s="12">
        <v>2.308315E-2</v>
      </c>
      <c r="Q53" s="12">
        <v>2.8836369000000001E-2</v>
      </c>
      <c r="R53" s="12">
        <v>2.7529333E-2</v>
      </c>
      <c r="S53" s="12">
        <v>2.6160275E-2</v>
      </c>
      <c r="T53" s="12">
        <v>2.4315903E-2</v>
      </c>
      <c r="U53" s="12">
        <v>2.8967809999999899E-2</v>
      </c>
      <c r="V53" s="12">
        <v>2.8614297999999899E-2</v>
      </c>
      <c r="W53" s="12">
        <v>0.221130939999999</v>
      </c>
      <c r="X53" s="12">
        <v>0.75301980000000002</v>
      </c>
      <c r="Y53" s="12">
        <v>0.74634575999999897</v>
      </c>
      <c r="Z53" s="12">
        <v>0.74556259999999996</v>
      </c>
      <c r="AA53" s="12">
        <v>0.69283240000000001</v>
      </c>
    </row>
    <row r="54" spans="1:27">
      <c r="A54" s="11" t="s">
        <v>28</v>
      </c>
      <c r="B54" s="11" t="s">
        <v>12</v>
      </c>
      <c r="C54" s="12">
        <v>36.193836000000005</v>
      </c>
      <c r="D54" s="12">
        <v>47.539777000000001</v>
      </c>
      <c r="E54" s="12">
        <v>459.14153000000005</v>
      </c>
      <c r="F54" s="12">
        <v>287.99374999999998</v>
      </c>
      <c r="G54" s="12">
        <v>376.54246999999998</v>
      </c>
      <c r="H54" s="12">
        <v>784.39975000000004</v>
      </c>
      <c r="I54" s="12">
        <v>353.21215999999998</v>
      </c>
      <c r="J54" s="12">
        <v>1321.1835000000001</v>
      </c>
      <c r="K54" s="12">
        <v>1299.4092000000001</v>
      </c>
      <c r="L54" s="12">
        <v>1354.1959999999999</v>
      </c>
      <c r="M54" s="12">
        <v>784.28059999999994</v>
      </c>
      <c r="N54" s="12">
        <v>1009.8738000000001</v>
      </c>
      <c r="O54" s="12">
        <v>905.7681</v>
      </c>
      <c r="P54" s="12">
        <v>1025.00344</v>
      </c>
      <c r="Q54" s="12">
        <v>1006.8184</v>
      </c>
      <c r="R54" s="12">
        <v>1097.7938000000001</v>
      </c>
      <c r="S54" s="12">
        <v>0</v>
      </c>
      <c r="T54" s="12">
        <v>0</v>
      </c>
      <c r="U54" s="12">
        <v>0</v>
      </c>
      <c r="V54" s="12">
        <v>0</v>
      </c>
      <c r="W54" s="12">
        <v>0</v>
      </c>
      <c r="X54" s="12">
        <v>0</v>
      </c>
      <c r="Y54" s="12">
        <v>0</v>
      </c>
      <c r="Z54" s="12">
        <v>0</v>
      </c>
      <c r="AA54" s="12">
        <v>0</v>
      </c>
    </row>
    <row r="55" spans="1:27">
      <c r="A55" s="11" t="s">
        <v>28</v>
      </c>
      <c r="B55" s="11" t="s">
        <v>5</v>
      </c>
      <c r="C55" s="12">
        <v>204.62503073149989</v>
      </c>
      <c r="D55" s="12">
        <v>153.3404564249</v>
      </c>
      <c r="E55" s="12">
        <v>1184.7201839263003</v>
      </c>
      <c r="F55" s="12">
        <v>937.01063063119977</v>
      </c>
      <c r="G55" s="12">
        <v>1161.4327178605997</v>
      </c>
      <c r="H55" s="12">
        <v>2720.0523330374999</v>
      </c>
      <c r="I55" s="12">
        <v>882.24098733860012</v>
      </c>
      <c r="J55" s="12">
        <v>2018.086818667</v>
      </c>
      <c r="K55" s="12">
        <v>2919.8265071612</v>
      </c>
      <c r="L55" s="12">
        <v>3917.9584877280008</v>
      </c>
      <c r="M55" s="12">
        <v>2286.5912047038005</v>
      </c>
      <c r="N55" s="12">
        <v>5926.6657028845002</v>
      </c>
      <c r="O55" s="12">
        <v>3086.5873696859999</v>
      </c>
      <c r="P55" s="12">
        <v>3716.4212660140001</v>
      </c>
      <c r="Q55" s="12">
        <v>4889.7852189219993</v>
      </c>
      <c r="R55" s="12">
        <v>4484.5648798620005</v>
      </c>
      <c r="S55" s="12">
        <v>8607.8493010420007</v>
      </c>
      <c r="T55" s="12">
        <v>8873.9899982360002</v>
      </c>
      <c r="U55" s="12">
        <v>7019.9555832200003</v>
      </c>
      <c r="V55" s="12">
        <v>6856.2932565600004</v>
      </c>
      <c r="W55" s="12">
        <v>10006.780629999999</v>
      </c>
      <c r="X55" s="12">
        <v>7447.6889540000002</v>
      </c>
      <c r="Y55" s="12">
        <v>8131.8889700000009</v>
      </c>
      <c r="Z55" s="12">
        <v>10012.849409141001</v>
      </c>
      <c r="AA55" s="12">
        <v>4789.9884419999998</v>
      </c>
    </row>
    <row r="56" spans="1:27">
      <c r="A56" s="11" t="s">
        <v>28</v>
      </c>
      <c r="B56" s="11" t="s">
        <v>3</v>
      </c>
      <c r="C56" s="12">
        <v>18147.398040000004</v>
      </c>
      <c r="D56" s="12">
        <v>20842.188120000003</v>
      </c>
      <c r="E56" s="12">
        <v>20374.883699999998</v>
      </c>
      <c r="F56" s="12">
        <v>18300.535039999999</v>
      </c>
      <c r="G56" s="12">
        <v>14493.39464</v>
      </c>
      <c r="H56" s="12">
        <v>20683.93979</v>
      </c>
      <c r="I56" s="12">
        <v>16330.245060000003</v>
      </c>
      <c r="J56" s="12">
        <v>13366.729599999999</v>
      </c>
      <c r="K56" s="12">
        <v>12672.620339999999</v>
      </c>
      <c r="L56" s="12">
        <v>10923.102170000002</v>
      </c>
      <c r="M56" s="12">
        <v>12683.98835</v>
      </c>
      <c r="N56" s="12">
        <v>12383.62787</v>
      </c>
      <c r="O56" s="12">
        <v>11194.733370000002</v>
      </c>
      <c r="P56" s="12">
        <v>8872.1600099999996</v>
      </c>
      <c r="Q56" s="12">
        <v>12740.34575</v>
      </c>
      <c r="R56" s="12">
        <v>10078.27564</v>
      </c>
      <c r="S56" s="12">
        <v>8259.29529</v>
      </c>
      <c r="T56" s="12">
        <v>7806.7342599999993</v>
      </c>
      <c r="U56" s="12">
        <v>6755.5192600000009</v>
      </c>
      <c r="V56" s="12">
        <v>7838.9149500000003</v>
      </c>
      <c r="W56" s="12">
        <v>7688.2057999999997</v>
      </c>
      <c r="X56" s="12">
        <v>6938.5176000000001</v>
      </c>
      <c r="Y56" s="12">
        <v>5489.0958600000004</v>
      </c>
      <c r="Z56" s="12">
        <v>7848.6218499999995</v>
      </c>
      <c r="AA56" s="12">
        <v>7449.9344800000008</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1008.6572174477999</v>
      </c>
      <c r="D58" s="12">
        <v>1073.5834732378901</v>
      </c>
      <c r="E58" s="12">
        <v>1237.9084976816698</v>
      </c>
      <c r="F58" s="12">
        <v>1346.8964217771695</v>
      </c>
      <c r="G58" s="12">
        <v>1440.0101954017396</v>
      </c>
      <c r="H58" s="12">
        <v>1376.4120570837358</v>
      </c>
      <c r="I58" s="12">
        <v>1414.25067197104</v>
      </c>
      <c r="J58" s="12">
        <v>1347.7129218540663</v>
      </c>
      <c r="K58" s="12">
        <v>1526.83792985284</v>
      </c>
      <c r="L58" s="12">
        <v>1296.2917012251896</v>
      </c>
      <c r="M58" s="12">
        <v>1495.5779939191796</v>
      </c>
      <c r="N58" s="12">
        <v>1374.9025501165597</v>
      </c>
      <c r="O58" s="12">
        <v>1347.7822653352739</v>
      </c>
      <c r="P58" s="12">
        <v>1321.7181580335298</v>
      </c>
      <c r="Q58" s="12">
        <v>1213.3389536665202</v>
      </c>
      <c r="R58" s="12">
        <v>1222.0266099641599</v>
      </c>
      <c r="S58" s="12">
        <v>1099.1952560054797</v>
      </c>
      <c r="T58" s="12">
        <v>1127.7897208034601</v>
      </c>
      <c r="U58" s="12">
        <v>957.34787782281978</v>
      </c>
      <c r="V58" s="12">
        <v>977.30536530851964</v>
      </c>
      <c r="W58" s="12">
        <v>893.83541055535977</v>
      </c>
      <c r="X58" s="12">
        <v>868.26784888514999</v>
      </c>
      <c r="Y58" s="12">
        <v>775.66355728799954</v>
      </c>
      <c r="Z58" s="12">
        <v>740.6471861</v>
      </c>
      <c r="AA58" s="12">
        <v>779.93011369999999</v>
      </c>
    </row>
    <row r="59" spans="1:27">
      <c r="A59" s="11" t="s">
        <v>28</v>
      </c>
      <c r="B59" s="11" t="s">
        <v>9</v>
      </c>
      <c r="C59" s="12">
        <v>183.74779481550971</v>
      </c>
      <c r="D59" s="12">
        <v>160.67154151247991</v>
      </c>
      <c r="E59" s="12">
        <v>153.39541028932001</v>
      </c>
      <c r="F59" s="12">
        <v>141.64388308665991</v>
      </c>
      <c r="G59" s="12">
        <v>130.68517463839001</v>
      </c>
      <c r="H59" s="12">
        <v>122.3538645570198</v>
      </c>
      <c r="I59" s="12">
        <v>115.91173131314999</v>
      </c>
      <c r="J59" s="12">
        <v>112.03790305993</v>
      </c>
      <c r="K59" s="12">
        <v>116.28100237041998</v>
      </c>
      <c r="L59" s="12">
        <v>242.3063783344698</v>
      </c>
      <c r="M59" s="12">
        <v>218.31020261000998</v>
      </c>
      <c r="N59" s="12">
        <v>245.91611101726991</v>
      </c>
      <c r="O59" s="12">
        <v>244.66806091593</v>
      </c>
      <c r="P59" s="12">
        <v>239.41403731195996</v>
      </c>
      <c r="Q59" s="12">
        <v>236.9009370300999</v>
      </c>
      <c r="R59" s="12">
        <v>253.80378049513999</v>
      </c>
      <c r="S59" s="12">
        <v>348.97690767029985</v>
      </c>
      <c r="T59" s="12">
        <v>315.19448272350002</v>
      </c>
      <c r="U59" s="12">
        <v>400.04696275929996</v>
      </c>
      <c r="V59" s="12">
        <v>388.08084819999988</v>
      </c>
      <c r="W59" s="12">
        <v>395.0949799</v>
      </c>
      <c r="X59" s="12">
        <v>406.29493219999989</v>
      </c>
      <c r="Y59" s="12">
        <v>416.85105330000005</v>
      </c>
      <c r="Z59" s="12">
        <v>355.43378579999995</v>
      </c>
      <c r="AA59" s="12">
        <v>349.32118050000003</v>
      </c>
    </row>
    <row r="60" spans="1:27">
      <c r="A60" s="11" t="s">
        <v>28</v>
      </c>
      <c r="B60" s="11" t="s">
        <v>102</v>
      </c>
      <c r="C60" s="12">
        <v>14.020309987399997</v>
      </c>
      <c r="D60" s="12">
        <v>13.470501368200001</v>
      </c>
      <c r="E60" s="12">
        <v>15.046515635199999</v>
      </c>
      <c r="F60" s="12">
        <v>69.578707119499981</v>
      </c>
      <c r="G60" s="12">
        <v>65.445929090999996</v>
      </c>
      <c r="H60" s="12">
        <v>56.786140654599983</v>
      </c>
      <c r="I60" s="12">
        <v>112.43449194</v>
      </c>
      <c r="J60" s="12">
        <v>175.47355899999999</v>
      </c>
      <c r="K60" s="12">
        <v>271.06517915999996</v>
      </c>
      <c r="L60" s="12">
        <v>383.47648635999997</v>
      </c>
      <c r="M60" s="12">
        <v>342.84897769999998</v>
      </c>
      <c r="N60" s="12">
        <v>310.25671649999998</v>
      </c>
      <c r="O60" s="12">
        <v>328.03519255000003</v>
      </c>
      <c r="P60" s="12">
        <v>320.75580215000002</v>
      </c>
      <c r="Q60" s="12">
        <v>334.50367168000002</v>
      </c>
      <c r="R60" s="12">
        <v>320.56035600000001</v>
      </c>
      <c r="S60" s="12">
        <v>363.30272379999997</v>
      </c>
      <c r="T60" s="12">
        <v>329.31183110000001</v>
      </c>
      <c r="U60" s="12">
        <v>366.56332476</v>
      </c>
      <c r="V60" s="12">
        <v>326.32488346999997</v>
      </c>
      <c r="W60" s="12">
        <v>282.70093233</v>
      </c>
      <c r="X60" s="12">
        <v>286.49794507999997</v>
      </c>
      <c r="Y60" s="12">
        <v>280.21378587000004</v>
      </c>
      <c r="Z60" s="12">
        <v>234.51570109459999</v>
      </c>
      <c r="AA60" s="12">
        <v>243.49274423099999</v>
      </c>
    </row>
    <row r="61" spans="1:27">
      <c r="A61" s="11" t="s">
        <v>28</v>
      </c>
      <c r="B61" s="11" t="s">
        <v>15</v>
      </c>
      <c r="C61" s="12">
        <v>0</v>
      </c>
      <c r="D61" s="12">
        <v>0</v>
      </c>
      <c r="E61" s="12">
        <v>2.9770325999999895E-3</v>
      </c>
      <c r="F61" s="12">
        <v>1.137990329999999E-2</v>
      </c>
      <c r="G61" s="12">
        <v>1.16175728E-2</v>
      </c>
      <c r="H61" s="12">
        <v>1.0771916399999998E-2</v>
      </c>
      <c r="I61" s="12">
        <v>1.10231975E-2</v>
      </c>
      <c r="J61" s="12">
        <v>1.0772655399999999E-2</v>
      </c>
      <c r="K61" s="12">
        <v>1.00174518E-2</v>
      </c>
      <c r="L61" s="12">
        <v>8.9999480000000007E-3</v>
      </c>
      <c r="M61" s="12">
        <v>9.1240839999999889E-3</v>
      </c>
      <c r="N61" s="12">
        <v>8.5783175999999996E-3</v>
      </c>
      <c r="O61" s="12">
        <v>1.2104182E-2</v>
      </c>
      <c r="P61" s="12">
        <v>1.1549962E-2</v>
      </c>
      <c r="Q61" s="12">
        <v>2.7542088800000003E-2</v>
      </c>
      <c r="R61" s="12">
        <v>2.6998418399999998E-2</v>
      </c>
      <c r="S61" s="12">
        <v>2.6331624600000002E-2</v>
      </c>
      <c r="T61" s="12">
        <v>2.4858610599999997E-2</v>
      </c>
      <c r="U61" s="12">
        <v>26.314158557999999</v>
      </c>
      <c r="V61" s="12">
        <v>24.528127795</v>
      </c>
      <c r="W61" s="12">
        <v>41.375664139299992</v>
      </c>
      <c r="X61" s="12">
        <v>81.113364403999995</v>
      </c>
      <c r="Y61" s="12">
        <v>82.746909198600008</v>
      </c>
      <c r="Z61" s="12">
        <v>74.435609599999992</v>
      </c>
      <c r="AA61" s="12">
        <v>72.272589613600005</v>
      </c>
    </row>
    <row r="62" spans="1:27">
      <c r="A62" s="11" t="s">
        <v>28</v>
      </c>
      <c r="B62" s="11" t="s">
        <v>17</v>
      </c>
      <c r="C62" s="12">
        <v>1.0568401859999998</v>
      </c>
      <c r="D62" s="12">
        <v>1.7216543199999998</v>
      </c>
      <c r="E62" s="12">
        <v>3.0341288009999987</v>
      </c>
      <c r="F62" s="12">
        <v>4.5824651839999992</v>
      </c>
      <c r="G62" s="12">
        <v>6.944486843</v>
      </c>
      <c r="H62" s="12">
        <v>8.3743832779999998</v>
      </c>
      <c r="I62" s="12">
        <v>10.749875514999999</v>
      </c>
      <c r="J62" s="12">
        <v>11.654913412000001</v>
      </c>
      <c r="K62" s="12">
        <v>13.855407379999999</v>
      </c>
      <c r="L62" s="12">
        <v>15.676668089999897</v>
      </c>
      <c r="M62" s="12">
        <v>18.390186499999999</v>
      </c>
      <c r="N62" s="12">
        <v>20.355894059999997</v>
      </c>
      <c r="O62" s="12">
        <v>22.676289069999999</v>
      </c>
      <c r="P62" s="12">
        <v>25.704383759999999</v>
      </c>
      <c r="Q62" s="12">
        <v>26.762092899999999</v>
      </c>
      <c r="R62" s="12">
        <v>28.906859189999899</v>
      </c>
      <c r="S62" s="12">
        <v>31.89997395</v>
      </c>
      <c r="T62" s="12">
        <v>32.05121553</v>
      </c>
      <c r="U62" s="12">
        <v>34.803019650000003</v>
      </c>
      <c r="V62" s="12">
        <v>34.380823069999998</v>
      </c>
      <c r="W62" s="12">
        <v>33.325159219999989</v>
      </c>
      <c r="X62" s="12">
        <v>34.229902799999998</v>
      </c>
      <c r="Y62" s="12">
        <v>36.1362517499999</v>
      </c>
      <c r="Z62" s="12">
        <v>33.118853919999999</v>
      </c>
      <c r="AA62" s="12">
        <v>33.519912699999999</v>
      </c>
    </row>
    <row r="63" spans="1:27">
      <c r="A63" s="35" t="s">
        <v>98</v>
      </c>
      <c r="B63" s="35"/>
      <c r="C63" s="29">
        <v>119177.92391899483</v>
      </c>
      <c r="D63" s="29">
        <v>109102.82419762127</v>
      </c>
      <c r="E63" s="29">
        <v>82226.925312086285</v>
      </c>
      <c r="F63" s="29">
        <v>73082.75194818103</v>
      </c>
      <c r="G63" s="29">
        <v>58126.587609611728</v>
      </c>
      <c r="H63" s="29">
        <v>56048.612143295257</v>
      </c>
      <c r="I63" s="29">
        <v>39459.634072572786</v>
      </c>
      <c r="J63" s="29">
        <v>34399.600606334992</v>
      </c>
      <c r="K63" s="29">
        <v>18535.90182398746</v>
      </c>
      <c r="L63" s="29">
        <v>17734.762806651663</v>
      </c>
      <c r="M63" s="29">
        <v>17469.46056572799</v>
      </c>
      <c r="N63" s="29">
        <v>20941.683413067327</v>
      </c>
      <c r="O63" s="29">
        <v>16780.166467404204</v>
      </c>
      <c r="P63" s="29">
        <v>15174.988419980489</v>
      </c>
      <c r="Q63" s="29">
        <v>20087.465288484618</v>
      </c>
      <c r="R63" s="29">
        <v>17136.6542107243</v>
      </c>
      <c r="S63" s="29">
        <v>18315.488282011778</v>
      </c>
      <c r="T63" s="29">
        <v>18123.862620657957</v>
      </c>
      <c r="U63" s="29">
        <v>15133.021535457121</v>
      </c>
      <c r="V63" s="29">
        <v>16060.73950951752</v>
      </c>
      <c r="W63" s="29">
        <v>18984.248971157358</v>
      </c>
      <c r="X63" s="29">
        <v>15661.61481167535</v>
      </c>
      <c r="Y63" s="29">
        <v>14814.262296096302</v>
      </c>
      <c r="Z63" s="29">
        <v>18958.319902553998</v>
      </c>
      <c r="AA63" s="29">
        <v>13369.867048600001</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7090.4179999999997</v>
      </c>
      <c r="D68" s="12">
        <v>5482.2237842009999</v>
      </c>
      <c r="E68" s="12">
        <v>6738.0844612870005</v>
      </c>
      <c r="F68" s="12">
        <v>3926.2777025510004</v>
      </c>
      <c r="G68" s="12">
        <v>5036.3525613575002</v>
      </c>
      <c r="H68" s="12">
        <v>6033.028173746</v>
      </c>
      <c r="I68" s="12">
        <v>4648.3399346120004</v>
      </c>
      <c r="J68" s="12">
        <v>5836.3469537909996</v>
      </c>
      <c r="K68" s="12">
        <v>5311.9657386220006</v>
      </c>
      <c r="L68" s="12">
        <v>5074.2857143479996</v>
      </c>
      <c r="M68" s="12">
        <v>5006.3766762240002</v>
      </c>
      <c r="N68" s="12">
        <v>5740.4739278140005</v>
      </c>
      <c r="O68" s="12">
        <v>3867.5869127770002</v>
      </c>
      <c r="P68" s="12">
        <v>4267.0832852210006</v>
      </c>
      <c r="Q68" s="12">
        <v>1.4095644000000001E-2</v>
      </c>
      <c r="R68" s="12">
        <v>1.3394479000000001E-2</v>
      </c>
      <c r="S68" s="12">
        <v>1.2785062E-2</v>
      </c>
      <c r="T68" s="12">
        <v>1.20113539999999E-2</v>
      </c>
      <c r="U68" s="12">
        <v>1.1178031999999999E-2</v>
      </c>
      <c r="V68" s="12">
        <v>1.0763656999999999E-2</v>
      </c>
      <c r="W68" s="12">
        <v>1.2479416E-2</v>
      </c>
      <c r="X68" s="12">
        <v>1.1427253E-2</v>
      </c>
      <c r="Y68" s="12">
        <v>1.0919689999999999E-2</v>
      </c>
      <c r="Z68" s="12">
        <v>1.0560316E-2</v>
      </c>
      <c r="AA68" s="12">
        <v>9.9104359999999999E-3</v>
      </c>
    </row>
    <row r="69" spans="1:27">
      <c r="A69" s="11" t="s">
        <v>29</v>
      </c>
      <c r="B69" s="11" t="s">
        <v>12</v>
      </c>
      <c r="C69" s="12">
        <v>197.00939000000002</v>
      </c>
      <c r="D69" s="12">
        <v>222.69676999999999</v>
      </c>
      <c r="E69" s="12">
        <v>456.76170000000002</v>
      </c>
      <c r="F69" s="12">
        <v>242.72116</v>
      </c>
      <c r="G69" s="12">
        <v>197.55016000000001</v>
      </c>
      <c r="H69" s="12">
        <v>265.92621999999994</v>
      </c>
      <c r="I69" s="12">
        <v>95.410539999999997</v>
      </c>
      <c r="J69" s="12">
        <v>316.96196999999995</v>
      </c>
      <c r="K69" s="12">
        <v>428.02711999999997</v>
      </c>
      <c r="L69" s="12">
        <v>293.57375000000002</v>
      </c>
      <c r="M69" s="12">
        <v>313.21843999999999</v>
      </c>
      <c r="N69" s="12">
        <v>794.99580000000003</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1556.4188073044998</v>
      </c>
      <c r="D70" s="12">
        <v>1681.6138852515999</v>
      </c>
      <c r="E70" s="12">
        <v>2486.6842333933996</v>
      </c>
      <c r="F70" s="12">
        <v>1295.4554600232998</v>
      </c>
      <c r="G70" s="12">
        <v>2083.6123079971999</v>
      </c>
      <c r="H70" s="12">
        <v>2451.1696295282995</v>
      </c>
      <c r="I70" s="12">
        <v>1715.3672332338997</v>
      </c>
      <c r="J70" s="12">
        <v>2659.4857362672997</v>
      </c>
      <c r="K70" s="12">
        <v>2577.8257634148003</v>
      </c>
      <c r="L70" s="12">
        <v>2332.3124530478999</v>
      </c>
      <c r="M70" s="12">
        <v>2585.5714767749</v>
      </c>
      <c r="N70" s="12">
        <v>3269.0998636011</v>
      </c>
      <c r="O70" s="12">
        <v>2331.6432136784001</v>
      </c>
      <c r="P70" s="12">
        <v>2345.9538636269003</v>
      </c>
      <c r="Q70" s="12">
        <v>3211.8591886069999</v>
      </c>
      <c r="R70" s="12">
        <v>3056.1297823663995</v>
      </c>
      <c r="S70" s="12">
        <v>3348.5580668590005</v>
      </c>
      <c r="T70" s="12">
        <v>3337.5638236660002</v>
      </c>
      <c r="U70" s="12">
        <v>2380.6205096312997</v>
      </c>
      <c r="V70" s="12">
        <v>2539.5820214698992</v>
      </c>
      <c r="W70" s="12">
        <v>3256.8185416700003</v>
      </c>
      <c r="X70" s="12">
        <v>798.23934154500012</v>
      </c>
      <c r="Y70" s="12">
        <v>726.54584090459991</v>
      </c>
      <c r="Z70" s="12">
        <v>627.05520890449998</v>
      </c>
      <c r="AA70" s="12">
        <v>421.98129025170005</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611.07674404600948</v>
      </c>
      <c r="D73" s="12">
        <v>631.55482959263031</v>
      </c>
      <c r="E73" s="12">
        <v>625.7491990707498</v>
      </c>
      <c r="F73" s="12">
        <v>721.00775169644976</v>
      </c>
      <c r="G73" s="12">
        <v>693.27745952282987</v>
      </c>
      <c r="H73" s="12">
        <v>768.92757048024964</v>
      </c>
      <c r="I73" s="12">
        <v>738.4155892396401</v>
      </c>
      <c r="J73" s="12">
        <v>663.77678891479991</v>
      </c>
      <c r="K73" s="12">
        <v>681.05555285646972</v>
      </c>
      <c r="L73" s="12">
        <v>601.21530160433986</v>
      </c>
      <c r="M73" s="12">
        <v>582.25130654669988</v>
      </c>
      <c r="N73" s="12">
        <v>502.50938261797972</v>
      </c>
      <c r="O73" s="12">
        <v>533.18345942229996</v>
      </c>
      <c r="P73" s="12">
        <v>494.11800564166003</v>
      </c>
      <c r="Q73" s="12">
        <v>523.06854020080982</v>
      </c>
      <c r="R73" s="12">
        <v>537.18159279179997</v>
      </c>
      <c r="S73" s="12">
        <v>453.56559796077971</v>
      </c>
      <c r="T73" s="12">
        <v>462.99804549942996</v>
      </c>
      <c r="U73" s="12">
        <v>408.85106350143985</v>
      </c>
      <c r="V73" s="12">
        <v>482.65458464327003</v>
      </c>
      <c r="W73" s="12">
        <v>438.91322654264997</v>
      </c>
      <c r="X73" s="12">
        <v>472.33496955591005</v>
      </c>
      <c r="Y73" s="12">
        <v>439.35551758102997</v>
      </c>
      <c r="Z73" s="12">
        <v>469.97924687091</v>
      </c>
      <c r="AA73" s="12">
        <v>492.50124632340004</v>
      </c>
    </row>
    <row r="74" spans="1:27">
      <c r="A74" s="11" t="s">
        <v>29</v>
      </c>
      <c r="B74" s="11" t="s">
        <v>9</v>
      </c>
      <c r="C74" s="12">
        <v>109.33969881848</v>
      </c>
      <c r="D74" s="12">
        <v>94.264084674229892</v>
      </c>
      <c r="E74" s="12">
        <v>90.943926214449888</v>
      </c>
      <c r="F74" s="12">
        <v>80.59984202067001</v>
      </c>
      <c r="G74" s="12">
        <v>77.611863316699996</v>
      </c>
      <c r="H74" s="12">
        <v>71.44543443986997</v>
      </c>
      <c r="I74" s="12">
        <v>65.53258943617999</v>
      </c>
      <c r="J74" s="12">
        <v>60.868803109569988</v>
      </c>
      <c r="K74" s="12">
        <v>58.664491750459774</v>
      </c>
      <c r="L74" s="12">
        <v>125.86823479051989</v>
      </c>
      <c r="M74" s="12">
        <v>112.16370002077998</v>
      </c>
      <c r="N74" s="12">
        <v>156.7969948259599</v>
      </c>
      <c r="O74" s="12">
        <v>154.22704587012001</v>
      </c>
      <c r="P74" s="12">
        <v>162.93762279096998</v>
      </c>
      <c r="Q74" s="12">
        <v>192.68422915248996</v>
      </c>
      <c r="R74" s="12">
        <v>177.85856509272998</v>
      </c>
      <c r="S74" s="12">
        <v>194.22712435681001</v>
      </c>
      <c r="T74" s="12">
        <v>248.79443746739997</v>
      </c>
      <c r="U74" s="12">
        <v>333.12965697890002</v>
      </c>
      <c r="V74" s="12">
        <v>284.97029978989997</v>
      </c>
      <c r="W74" s="12">
        <v>352.70819887236007</v>
      </c>
      <c r="X74" s="12">
        <v>323.08634119925995</v>
      </c>
      <c r="Y74" s="12">
        <v>342.62423215499996</v>
      </c>
      <c r="Z74" s="12">
        <v>293.64330337979993</v>
      </c>
      <c r="AA74" s="12">
        <v>271.02232524417997</v>
      </c>
    </row>
    <row r="75" spans="1:27">
      <c r="A75" s="11" t="s">
        <v>29</v>
      </c>
      <c r="B75" s="11" t="s">
        <v>102</v>
      </c>
      <c r="C75" s="12">
        <v>16.395769686300003</v>
      </c>
      <c r="D75" s="12">
        <v>15.756460302699992</v>
      </c>
      <c r="E75" s="12">
        <v>14.777206483899999</v>
      </c>
      <c r="F75" s="12">
        <v>13.405028866999997</v>
      </c>
      <c r="G75" s="12">
        <v>12.869863157299999</v>
      </c>
      <c r="H75" s="12">
        <v>11.811772841299989</v>
      </c>
      <c r="I75" s="12">
        <v>11.102445060499987</v>
      </c>
      <c r="J75" s="12">
        <v>10.242356569000002</v>
      </c>
      <c r="K75" s="12">
        <v>9.4753863545999994</v>
      </c>
      <c r="L75" s="12">
        <v>131.453579265</v>
      </c>
      <c r="M75" s="12">
        <v>118.175792831</v>
      </c>
      <c r="N75" s="12">
        <v>110.02036583699999</v>
      </c>
      <c r="O75" s="12">
        <v>187.05164823600001</v>
      </c>
      <c r="P75" s="12">
        <v>186.02200521</v>
      </c>
      <c r="Q75" s="12">
        <v>217.01490413099998</v>
      </c>
      <c r="R75" s="12">
        <v>200.41732043999997</v>
      </c>
      <c r="S75" s="12">
        <v>202.73552058499999</v>
      </c>
      <c r="T75" s="12">
        <v>240.26217591700001</v>
      </c>
      <c r="U75" s="12">
        <v>359.81842277400006</v>
      </c>
      <c r="V75" s="12">
        <v>291.75429887000001</v>
      </c>
      <c r="W75" s="12">
        <v>329.89659329900002</v>
      </c>
      <c r="X75" s="12">
        <v>323.11593036699998</v>
      </c>
      <c r="Y75" s="12">
        <v>347.53607999849999</v>
      </c>
      <c r="Z75" s="12">
        <v>280.739217236</v>
      </c>
      <c r="AA75" s="12">
        <v>248.37062516200001</v>
      </c>
    </row>
    <row r="76" spans="1:27">
      <c r="A76" s="11" t="s">
        <v>29</v>
      </c>
      <c r="B76" s="11" t="s">
        <v>15</v>
      </c>
      <c r="C76" s="12">
        <v>0</v>
      </c>
      <c r="D76" s="12">
        <v>0</v>
      </c>
      <c r="E76" s="12">
        <v>2.586009299999999E-3</v>
      </c>
      <c r="F76" s="12">
        <v>2.9603478000000002E-3</v>
      </c>
      <c r="G76" s="12">
        <v>3.3374841999999896E-3</v>
      </c>
      <c r="H76" s="12">
        <v>3.1548558000000001E-3</v>
      </c>
      <c r="I76" s="12">
        <v>3.1753274999999997E-3</v>
      </c>
      <c r="J76" s="12">
        <v>3.3638632999999996E-3</v>
      </c>
      <c r="K76" s="12">
        <v>3.3075634000000005E-3</v>
      </c>
      <c r="L76" s="12">
        <v>3.2528502000000003E-3</v>
      </c>
      <c r="M76" s="12">
        <v>3.1713648000000001E-3</v>
      </c>
      <c r="N76" s="12">
        <v>3.0570396999999899E-3</v>
      </c>
      <c r="O76" s="12">
        <v>3.5242660999999999E-3</v>
      </c>
      <c r="P76" s="12">
        <v>3.5135912999999901E-3</v>
      </c>
      <c r="Q76" s="12">
        <v>3.6517537E-3</v>
      </c>
      <c r="R76" s="12">
        <v>3.5401621999999904E-3</v>
      </c>
      <c r="S76" s="12">
        <v>3.5516217000000003E-3</v>
      </c>
      <c r="T76" s="12">
        <v>3.6332553999999999E-3</v>
      </c>
      <c r="U76" s="12">
        <v>3.9158412999999899E-3</v>
      </c>
      <c r="V76" s="12">
        <v>3.6940498000000003E-3</v>
      </c>
      <c r="W76" s="12">
        <v>3.61741189999999E-3</v>
      </c>
      <c r="X76" s="12">
        <v>3.9538995999999901E-3</v>
      </c>
      <c r="Y76" s="12">
        <v>3.9167324000000002E-3</v>
      </c>
      <c r="Z76" s="12">
        <v>3.5640619999999998E-3</v>
      </c>
      <c r="AA76" s="12">
        <v>3.4867876999999997E-3</v>
      </c>
    </row>
    <row r="77" spans="1:27">
      <c r="A77" s="11" t="s">
        <v>29</v>
      </c>
      <c r="B77" s="11" t="s">
        <v>17</v>
      </c>
      <c r="C77" s="12">
        <v>4.6110512999999997</v>
      </c>
      <c r="D77" s="12">
        <v>6.1016430000000001</v>
      </c>
      <c r="E77" s="12">
        <v>7.0439565000000002</v>
      </c>
      <c r="F77" s="12">
        <v>8.0391169999999903</v>
      </c>
      <c r="G77" s="12">
        <v>9.3048839999999995</v>
      </c>
      <c r="H77" s="12">
        <v>10.156929</v>
      </c>
      <c r="I77" s="12">
        <v>11.3133955</v>
      </c>
      <c r="J77" s="12">
        <v>12.004719999999999</v>
      </c>
      <c r="K77" s="12">
        <v>13.056190000000001</v>
      </c>
      <c r="L77" s="12">
        <v>14.1545839999999</v>
      </c>
      <c r="M77" s="12">
        <v>15.379843999999999</v>
      </c>
      <c r="N77" s="12">
        <v>15.780316999999998</v>
      </c>
      <c r="O77" s="12">
        <v>17.020720000000001</v>
      </c>
      <c r="P77" s="12">
        <v>18.244199999999999</v>
      </c>
      <c r="Q77" s="12">
        <v>18.482959999999999</v>
      </c>
      <c r="R77" s="12">
        <v>19.011648000000001</v>
      </c>
      <c r="S77" s="12">
        <v>19.392936000000002</v>
      </c>
      <c r="T77" s="12">
        <v>18.89528</v>
      </c>
      <c r="U77" s="12">
        <v>19.906143</v>
      </c>
      <c r="V77" s="12">
        <v>19.432556999999999</v>
      </c>
      <c r="W77" s="12">
        <v>18.870540999999999</v>
      </c>
      <c r="X77" s="12">
        <v>18.657906000000001</v>
      </c>
      <c r="Y77" s="12">
        <v>19.590130000000002</v>
      </c>
      <c r="Z77" s="12">
        <v>18.531598000000002</v>
      </c>
      <c r="AA77" s="12">
        <v>18.227854000000001</v>
      </c>
    </row>
    <row r="78" spans="1:27">
      <c r="A78" s="35" t="s">
        <v>98</v>
      </c>
      <c r="B78" s="35"/>
      <c r="C78" s="29">
        <v>9564.2626401689886</v>
      </c>
      <c r="D78" s="29">
        <v>8112.3533537194589</v>
      </c>
      <c r="E78" s="29">
        <v>10398.223519965599</v>
      </c>
      <c r="F78" s="29">
        <v>6266.0619162914199</v>
      </c>
      <c r="G78" s="29">
        <v>8088.4043521942294</v>
      </c>
      <c r="H78" s="29">
        <v>9590.4970281944188</v>
      </c>
      <c r="I78" s="29">
        <v>7263.065886521721</v>
      </c>
      <c r="J78" s="29">
        <v>9537.4402520826698</v>
      </c>
      <c r="K78" s="29">
        <v>9057.5386666437298</v>
      </c>
      <c r="L78" s="29">
        <v>8427.2554537907581</v>
      </c>
      <c r="M78" s="29">
        <v>8599.5815995663779</v>
      </c>
      <c r="N78" s="29">
        <v>10463.87596885904</v>
      </c>
      <c r="O78" s="29">
        <v>6886.6406317478204</v>
      </c>
      <c r="P78" s="29">
        <v>7270.0927772805308</v>
      </c>
      <c r="Q78" s="29">
        <v>3927.6260536042996</v>
      </c>
      <c r="R78" s="29">
        <v>3771.1833347299294</v>
      </c>
      <c r="S78" s="29">
        <v>3996.3635742385904</v>
      </c>
      <c r="T78" s="29">
        <v>4049.3683179868303</v>
      </c>
      <c r="U78" s="29">
        <v>3122.6124081436396</v>
      </c>
      <c r="V78" s="29">
        <v>3307.2176695600692</v>
      </c>
      <c r="W78" s="29">
        <v>4048.4524465010109</v>
      </c>
      <c r="X78" s="29">
        <v>1593.6720795531701</v>
      </c>
      <c r="Y78" s="29">
        <v>1508.5365103306299</v>
      </c>
      <c r="Z78" s="29">
        <v>1390.68831947121</v>
      </c>
      <c r="AA78" s="29">
        <v>1185.5147722552799</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7.4140643999999999E-3</v>
      </c>
      <c r="E83" s="12">
        <v>7.4867549999999995E-3</v>
      </c>
      <c r="F83" s="12">
        <v>7.4588485000000003E-3</v>
      </c>
      <c r="G83" s="12">
        <v>7.4154399999999893E-3</v>
      </c>
      <c r="H83" s="12">
        <v>7.4306145000000001E-3</v>
      </c>
      <c r="I83" s="12">
        <v>7.6635384999999999E-3</v>
      </c>
      <c r="J83" s="12">
        <v>7.8124359999999999E-3</v>
      </c>
      <c r="K83" s="12">
        <v>8.262943E-3</v>
      </c>
      <c r="L83" s="12">
        <v>8.6736339999999995E-3</v>
      </c>
      <c r="M83" s="12">
        <v>8.2455140000000007E-3</v>
      </c>
      <c r="N83" s="12">
        <v>8.4559460000000006E-3</v>
      </c>
      <c r="O83" s="12">
        <v>8.3460179999999898E-3</v>
      </c>
      <c r="P83" s="12">
        <v>7.9477549999999991E-3</v>
      </c>
      <c r="Q83" s="12">
        <v>8.395571000000001E-3</v>
      </c>
      <c r="R83" s="12">
        <v>7.982122999999999E-3</v>
      </c>
      <c r="S83" s="12">
        <v>7.6968899999999996E-3</v>
      </c>
      <c r="T83" s="12">
        <v>7.0107017000000001E-3</v>
      </c>
      <c r="U83" s="12">
        <v>6.95768399999999E-3</v>
      </c>
      <c r="V83" s="12">
        <v>6.6704507000000003E-3</v>
      </c>
      <c r="W83" s="12">
        <v>7.07305E-3</v>
      </c>
      <c r="X83" s="12">
        <v>7.2120314E-3</v>
      </c>
      <c r="Y83" s="12">
        <v>6.8635406000000006E-3</v>
      </c>
      <c r="Z83" s="12">
        <v>6.5910019999999995E-3</v>
      </c>
      <c r="AA83" s="12">
        <v>6.2887892999999896E-3</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1.37547003E-2</v>
      </c>
      <c r="D85" s="12">
        <v>1.361767989999998E-2</v>
      </c>
      <c r="E85" s="12">
        <v>5.1107181599999989E-2</v>
      </c>
      <c r="F85" s="12">
        <v>2.4867170861999996</v>
      </c>
      <c r="G85" s="12">
        <v>2.0780813171000001</v>
      </c>
      <c r="H85" s="12">
        <v>1.5076881107</v>
      </c>
      <c r="I85" s="12">
        <v>10.613721820599991</v>
      </c>
      <c r="J85" s="12">
        <v>18.120295887000001</v>
      </c>
      <c r="K85" s="12">
        <v>39.688131981999895</v>
      </c>
      <c r="L85" s="12">
        <v>84.482650080200003</v>
      </c>
      <c r="M85" s="12">
        <v>14.795363040100002</v>
      </c>
      <c r="N85" s="12">
        <v>135.9334564577</v>
      </c>
      <c r="O85" s="12">
        <v>61.891291855099993</v>
      </c>
      <c r="P85" s="12">
        <v>58.112441171700006</v>
      </c>
      <c r="Q85" s="12">
        <v>115.00855570459998</v>
      </c>
      <c r="R85" s="12">
        <v>62.599191479599988</v>
      </c>
      <c r="S85" s="12">
        <v>212.33145280269997</v>
      </c>
      <c r="T85" s="12">
        <v>36.249063229000001</v>
      </c>
      <c r="U85" s="12">
        <v>24.1759645536</v>
      </c>
      <c r="V85" s="12">
        <v>30.337386113799901</v>
      </c>
      <c r="W85" s="12">
        <v>44.044267557799998</v>
      </c>
      <c r="X85" s="12">
        <v>13.557607296</v>
      </c>
      <c r="Y85" s="12">
        <v>16.537018638000003</v>
      </c>
      <c r="Z85" s="12">
        <v>11.074656187799999</v>
      </c>
      <c r="AA85" s="12">
        <v>10.799159817200001</v>
      </c>
    </row>
    <row r="86" spans="1:27">
      <c r="A86" s="11" t="s">
        <v>30</v>
      </c>
      <c r="B86" s="11" t="s">
        <v>3</v>
      </c>
      <c r="C86" s="12">
        <v>63344.133199999997</v>
      </c>
      <c r="D86" s="12">
        <v>59790.597500000003</v>
      </c>
      <c r="E86" s="12">
        <v>56331.885300000002</v>
      </c>
      <c r="F86" s="12">
        <v>50231.148999999998</v>
      </c>
      <c r="G86" s="12">
        <v>42945.721300000005</v>
      </c>
      <c r="H86" s="12">
        <v>40698.060980000002</v>
      </c>
      <c r="I86" s="12">
        <v>51931.693500000001</v>
      </c>
      <c r="J86" s="12">
        <v>47902.525799999996</v>
      </c>
      <c r="K86" s="12">
        <v>42185.216699999997</v>
      </c>
      <c r="L86" s="12">
        <v>38118.773200000003</v>
      </c>
      <c r="M86" s="12">
        <v>36565.779799999997</v>
      </c>
      <c r="N86" s="12">
        <v>34779.998299999999</v>
      </c>
      <c r="O86" s="12">
        <v>30356.031099999993</v>
      </c>
      <c r="P86" s="12">
        <v>27471.615100000003</v>
      </c>
      <c r="Q86" s="12">
        <v>29014.249899999999</v>
      </c>
      <c r="R86" s="12">
        <v>26790.094300000001</v>
      </c>
      <c r="S86" s="12">
        <v>24876.055499999999</v>
      </c>
      <c r="T86" s="12">
        <v>22475.380440000001</v>
      </c>
      <c r="U86" s="12">
        <v>21932.8822</v>
      </c>
      <c r="V86" s="12">
        <v>22964.682399999998</v>
      </c>
      <c r="W86" s="12">
        <v>22341.595499999999</v>
      </c>
      <c r="X86" s="12">
        <v>19828.36506</v>
      </c>
      <c r="Y86" s="12">
        <v>17942.37226</v>
      </c>
      <c r="Z86" s="12">
        <v>19315.226999999999</v>
      </c>
      <c r="AA86" s="12">
        <v>17623.627059999999</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380.51946740866799</v>
      </c>
      <c r="D88" s="12">
        <v>347.1619749805169</v>
      </c>
      <c r="E88" s="12">
        <v>355.79144077418005</v>
      </c>
      <c r="F88" s="12">
        <v>341.33623192369299</v>
      </c>
      <c r="G88" s="12">
        <v>375.63758216131998</v>
      </c>
      <c r="H88" s="12">
        <v>390.2289028192958</v>
      </c>
      <c r="I88" s="12">
        <v>479.92276081794995</v>
      </c>
      <c r="J88" s="12">
        <v>463.86117033168</v>
      </c>
      <c r="K88" s="12">
        <v>777.20904816843483</v>
      </c>
      <c r="L88" s="12">
        <v>765.1131493938899</v>
      </c>
      <c r="M88" s="12">
        <v>686.29733542091583</v>
      </c>
      <c r="N88" s="12">
        <v>668.05524130797994</v>
      </c>
      <c r="O88" s="12">
        <v>641.9587304037899</v>
      </c>
      <c r="P88" s="12">
        <v>638.69145439327008</v>
      </c>
      <c r="Q88" s="12">
        <v>584.43320092760996</v>
      </c>
      <c r="R88" s="12">
        <v>537.1200249546398</v>
      </c>
      <c r="S88" s="12">
        <v>495.46629327755505</v>
      </c>
      <c r="T88" s="12">
        <v>512.66970673218987</v>
      </c>
      <c r="U88" s="12">
        <v>473.60709575574998</v>
      </c>
      <c r="V88" s="12">
        <v>430.89119816630495</v>
      </c>
      <c r="W88" s="12">
        <v>424.04213052175987</v>
      </c>
      <c r="X88" s="12">
        <v>408.66768992547003</v>
      </c>
      <c r="Y88" s="12">
        <v>442.68619711759982</v>
      </c>
      <c r="Z88" s="12">
        <v>407.95672114589502</v>
      </c>
      <c r="AA88" s="12">
        <v>375.43243144835486</v>
      </c>
    </row>
    <row r="89" spans="1:27">
      <c r="A89" s="11" t="s">
        <v>30</v>
      </c>
      <c r="B89" s="11" t="s">
        <v>9</v>
      </c>
      <c r="C89" s="12">
        <v>2.1317839999999988E-4</v>
      </c>
      <c r="D89" s="12">
        <v>3.8728275000000001E-4</v>
      </c>
      <c r="E89" s="12">
        <v>4.4243582000000006E-4</v>
      </c>
      <c r="F89" s="12">
        <v>5.2337510999999996E-4</v>
      </c>
      <c r="G89" s="12">
        <v>4.7878129999999995E-4</v>
      </c>
      <c r="H89" s="12">
        <v>3.8337798E-4</v>
      </c>
      <c r="I89" s="12">
        <v>3.8737981999999898E-4</v>
      </c>
      <c r="J89" s="12">
        <v>5.3461773000000005E-4</v>
      </c>
      <c r="K89" s="12">
        <v>6.3518980000000004E-4</v>
      </c>
      <c r="L89" s="12">
        <v>9.2361356000000003E-4</v>
      </c>
      <c r="M89" s="12">
        <v>9.2304480999999994E-4</v>
      </c>
      <c r="N89" s="12">
        <v>9.4520383199999912E-3</v>
      </c>
      <c r="O89" s="12">
        <v>9.174567199999999E-3</v>
      </c>
      <c r="P89" s="12">
        <v>8.2581031499999891E-3</v>
      </c>
      <c r="Q89" s="12">
        <v>2.0393969680000002E-2</v>
      </c>
      <c r="R89" s="12">
        <v>1.9702427589999998E-2</v>
      </c>
      <c r="S89" s="12">
        <v>1.8396292380000002E-2</v>
      </c>
      <c r="T89" s="12">
        <v>1.6313041559999897E-2</v>
      </c>
      <c r="U89" s="12">
        <v>2.5889070950000002</v>
      </c>
      <c r="V89" s="12">
        <v>2.6573132890699998</v>
      </c>
      <c r="W89" s="12">
        <v>14.3471503073999</v>
      </c>
      <c r="X89" s="12">
        <v>15.658415541999998</v>
      </c>
      <c r="Y89" s="12">
        <v>14.476081427099901</v>
      </c>
      <c r="Z89" s="12">
        <v>12.0282467549</v>
      </c>
      <c r="AA89" s="12">
        <v>12.0852056601</v>
      </c>
    </row>
    <row r="90" spans="1:27">
      <c r="A90" s="11" t="s">
        <v>30</v>
      </c>
      <c r="B90" s="11" t="s">
        <v>102</v>
      </c>
      <c r="C90" s="12">
        <v>2.13623636E-3</v>
      </c>
      <c r="D90" s="12">
        <v>2.3232546999999988E-3</v>
      </c>
      <c r="E90" s="12">
        <v>2.5608965000000002E-3</v>
      </c>
      <c r="F90" s="12">
        <v>2.8101141999999999E-3</v>
      </c>
      <c r="G90" s="12">
        <v>3.1306060999999998E-3</v>
      </c>
      <c r="H90" s="12">
        <v>2.99974679999999E-3</v>
      </c>
      <c r="I90" s="12">
        <v>3.5159422999999899E-3</v>
      </c>
      <c r="J90" s="12">
        <v>4.3755364999999999E-3</v>
      </c>
      <c r="K90" s="12">
        <v>6.04141719999999E-3</v>
      </c>
      <c r="L90" s="12">
        <v>6.36016579999999E-3</v>
      </c>
      <c r="M90" s="12">
        <v>6.394980199999999E-3</v>
      </c>
      <c r="N90" s="12">
        <v>6.0492330000000002E-3</v>
      </c>
      <c r="O90" s="12">
        <v>5.9764973999999896E-3</v>
      </c>
      <c r="P90" s="12">
        <v>5.8129621000000001E-3</v>
      </c>
      <c r="Q90" s="12">
        <v>6.9789940999999897E-3</v>
      </c>
      <c r="R90" s="12">
        <v>6.5897417000000003E-3</v>
      </c>
      <c r="S90" s="12">
        <v>6.8038667999999903E-3</v>
      </c>
      <c r="T90" s="12">
        <v>7.4266357000000007E-3</v>
      </c>
      <c r="U90" s="12">
        <v>7.1049813999999999E-3</v>
      </c>
      <c r="V90" s="12">
        <v>6.5076679999999899E-3</v>
      </c>
      <c r="W90" s="12">
        <v>6.8168617999999894E-3</v>
      </c>
      <c r="X90" s="12">
        <v>7.4803356999999992E-3</v>
      </c>
      <c r="Y90" s="12">
        <v>6.7151991999999999E-3</v>
      </c>
      <c r="Z90" s="12">
        <v>6.7728567999999992E-3</v>
      </c>
      <c r="AA90" s="12">
        <v>7.2997110000000004E-3</v>
      </c>
    </row>
    <row r="91" spans="1:27">
      <c r="A91" s="11" t="s">
        <v>30</v>
      </c>
      <c r="B91" s="11" t="s">
        <v>15</v>
      </c>
      <c r="C91" s="12">
        <v>0</v>
      </c>
      <c r="D91" s="12">
        <v>0</v>
      </c>
      <c r="E91" s="12">
        <v>4.0365727999999998E-3</v>
      </c>
      <c r="F91" s="12">
        <v>4.3551965000000002E-3</v>
      </c>
      <c r="G91" s="12">
        <v>4.6690369999999905E-3</v>
      </c>
      <c r="H91" s="12">
        <v>5.0449446000000002E-3</v>
      </c>
      <c r="I91" s="12">
        <v>7.4063693999999996E-3</v>
      </c>
      <c r="J91" s="12">
        <v>1.0178512699999989E-2</v>
      </c>
      <c r="K91" s="12">
        <v>60.3494036803</v>
      </c>
      <c r="L91" s="12">
        <v>94.523437119300013</v>
      </c>
      <c r="M91" s="12">
        <v>92.127667062399993</v>
      </c>
      <c r="N91" s="12">
        <v>84.132384545400001</v>
      </c>
      <c r="O91" s="12">
        <v>114.357243412</v>
      </c>
      <c r="P91" s="12">
        <v>108.65931907139999</v>
      </c>
      <c r="Q91" s="12">
        <v>111.25137664500001</v>
      </c>
      <c r="R91" s="12">
        <v>105.36826132779998</v>
      </c>
      <c r="S91" s="12">
        <v>109.5653747059</v>
      </c>
      <c r="T91" s="12">
        <v>98.822300580999993</v>
      </c>
      <c r="U91" s="12">
        <v>88.892099541200011</v>
      </c>
      <c r="V91" s="12">
        <v>83.278626818999996</v>
      </c>
      <c r="W91" s="12">
        <v>73.836708237400003</v>
      </c>
      <c r="X91" s="12">
        <v>68.652444058299992</v>
      </c>
      <c r="Y91" s="12">
        <v>61.5883734186</v>
      </c>
      <c r="Z91" s="12">
        <v>62.229522564999904</v>
      </c>
      <c r="AA91" s="12">
        <v>58.577533612799996</v>
      </c>
    </row>
    <row r="92" spans="1:27">
      <c r="A92" s="11" t="s">
        <v>30</v>
      </c>
      <c r="B92" s="11" t="s">
        <v>17</v>
      </c>
      <c r="C92" s="12">
        <v>5.6341809999999902E-2</v>
      </c>
      <c r="D92" s="12">
        <v>8.1616919999999996E-2</v>
      </c>
      <c r="E92" s="12">
        <v>0.12618019</v>
      </c>
      <c r="F92" s="12">
        <v>0.25144537</v>
      </c>
      <c r="G92" s="12">
        <v>0.36742965999999999</v>
      </c>
      <c r="H92" s="12">
        <v>0.48916160000000003</v>
      </c>
      <c r="I92" s="12">
        <v>0.74956100000000003</v>
      </c>
      <c r="J92" s="12">
        <v>0.91064233000000006</v>
      </c>
      <c r="K92" s="12">
        <v>1.2433216999999999</v>
      </c>
      <c r="L92" s="12">
        <v>1.2601792000000001</v>
      </c>
      <c r="M92" s="12">
        <v>1.5224934999999999</v>
      </c>
      <c r="N92" s="12">
        <v>1.6254843999999999</v>
      </c>
      <c r="O92" s="12">
        <v>1.5384259</v>
      </c>
      <c r="P92" s="12">
        <v>1.6905208</v>
      </c>
      <c r="Q92" s="12">
        <v>1.8215755999999999</v>
      </c>
      <c r="R92" s="12">
        <v>1.7448562999999999</v>
      </c>
      <c r="S92" s="12">
        <v>2.0893476999999998</v>
      </c>
      <c r="T92" s="12">
        <v>2.4119639000000004</v>
      </c>
      <c r="U92" s="12">
        <v>2.1734496999999999</v>
      </c>
      <c r="V92" s="12">
        <v>2.1323965</v>
      </c>
      <c r="W92" s="12">
        <v>2.0695625</v>
      </c>
      <c r="X92" s="12">
        <v>2.1453000000000002</v>
      </c>
      <c r="Y92" s="12">
        <v>2.0885549999999999</v>
      </c>
      <c r="Z92" s="12">
        <v>2.2571471999999999</v>
      </c>
      <c r="AA92" s="12">
        <v>2.1249020000000001</v>
      </c>
    </row>
    <row r="93" spans="1:27">
      <c r="A93" s="35" t="s">
        <v>98</v>
      </c>
      <c r="B93" s="35"/>
      <c r="C93" s="29">
        <v>63724.666635287365</v>
      </c>
      <c r="D93" s="29">
        <v>60137.78089400757</v>
      </c>
      <c r="E93" s="29">
        <v>56687.735777146598</v>
      </c>
      <c r="F93" s="29">
        <v>50574.979931233494</v>
      </c>
      <c r="G93" s="29">
        <v>43323.444857699724</v>
      </c>
      <c r="H93" s="29">
        <v>41089.805384922474</v>
      </c>
      <c r="I93" s="29">
        <v>52422.238033556874</v>
      </c>
      <c r="J93" s="29">
        <v>48384.515613272401</v>
      </c>
      <c r="K93" s="29">
        <v>43002.122778283228</v>
      </c>
      <c r="L93" s="29">
        <v>38968.378596721654</v>
      </c>
      <c r="M93" s="29">
        <v>37266.881667019828</v>
      </c>
      <c r="N93" s="29">
        <v>35584.00490575</v>
      </c>
      <c r="O93" s="29">
        <v>31059.89864284408</v>
      </c>
      <c r="P93" s="29">
        <v>28168.435201423123</v>
      </c>
      <c r="Q93" s="29">
        <v>29713.720446172891</v>
      </c>
      <c r="R93" s="29">
        <v>27389.841200984829</v>
      </c>
      <c r="S93" s="29">
        <v>25583.879339262632</v>
      </c>
      <c r="T93" s="29">
        <v>23024.322533704453</v>
      </c>
      <c r="U93" s="29">
        <v>22433.261125088349</v>
      </c>
      <c r="V93" s="29">
        <v>23428.574968019871</v>
      </c>
      <c r="W93" s="29">
        <v>22824.036121436959</v>
      </c>
      <c r="X93" s="29">
        <v>20266.255984794869</v>
      </c>
      <c r="Y93" s="29">
        <v>18416.078420723301</v>
      </c>
      <c r="Z93" s="29">
        <v>19746.293215090594</v>
      </c>
      <c r="AA93" s="29">
        <v>18021.950145714956</v>
      </c>
    </row>
    <row r="96" spans="1:27" collapsed="1">
      <c r="A96" s="7" t="s">
        <v>99</v>
      </c>
      <c r="B96" s="6"/>
      <c r="C96" s="6"/>
      <c r="D96" s="6"/>
      <c r="E96" s="6"/>
      <c r="F96" s="6"/>
      <c r="G96" s="6"/>
      <c r="H96" s="6"/>
      <c r="I96" s="6"/>
      <c r="J96" s="6"/>
      <c r="K96" s="6"/>
      <c r="L96" s="6"/>
      <c r="M96" s="6"/>
      <c r="N96" s="6"/>
      <c r="O96" s="6"/>
      <c r="P96" s="6"/>
      <c r="Q96" s="6"/>
      <c r="R96" s="6"/>
      <c r="S96" s="6"/>
      <c r="T96" s="6"/>
      <c r="U96" s="6"/>
      <c r="V96" s="6"/>
      <c r="W96" s="6"/>
      <c r="X96" s="6"/>
      <c r="Y96" s="6"/>
      <c r="Z96" s="6"/>
      <c r="AA96" s="6"/>
    </row>
    <row r="97" spans="1:27">
      <c r="A97" s="8" t="s">
        <v>23</v>
      </c>
      <c r="B97" s="8" t="s">
        <v>24</v>
      </c>
      <c r="C97" s="8" t="s">
        <v>32</v>
      </c>
      <c r="D97" s="8" t="s">
        <v>33</v>
      </c>
      <c r="E97" s="8" t="s">
        <v>34</v>
      </c>
      <c r="F97" s="8" t="s">
        <v>35</v>
      </c>
      <c r="G97" s="8" t="s">
        <v>36</v>
      </c>
      <c r="H97" s="8" t="s">
        <v>37</v>
      </c>
      <c r="I97" s="8" t="s">
        <v>38</v>
      </c>
      <c r="J97" s="8" t="s">
        <v>39</v>
      </c>
      <c r="K97" s="8" t="s">
        <v>40</v>
      </c>
      <c r="L97" s="8" t="s">
        <v>41</v>
      </c>
      <c r="M97" s="8" t="s">
        <v>42</v>
      </c>
      <c r="N97" s="8" t="s">
        <v>43</v>
      </c>
      <c r="O97" s="8" t="s">
        <v>44</v>
      </c>
      <c r="P97" s="8" t="s">
        <v>45</v>
      </c>
      <c r="Q97" s="8" t="s">
        <v>46</v>
      </c>
      <c r="R97" s="8" t="s">
        <v>47</v>
      </c>
      <c r="S97" s="8" t="s">
        <v>48</v>
      </c>
      <c r="T97" s="8" t="s">
        <v>49</v>
      </c>
      <c r="U97" s="8" t="s">
        <v>50</v>
      </c>
      <c r="V97" s="8" t="s">
        <v>84</v>
      </c>
      <c r="W97" s="8" t="s">
        <v>85</v>
      </c>
      <c r="X97" s="8" t="s">
        <v>86</v>
      </c>
      <c r="Y97" s="8" t="s">
        <v>87</v>
      </c>
      <c r="Z97" s="8" t="s">
        <v>111</v>
      </c>
      <c r="AA97" s="8" t="s">
        <v>112</v>
      </c>
    </row>
    <row r="98" spans="1:27">
      <c r="A98" s="11" t="s">
        <v>18</v>
      </c>
      <c r="B98" s="11" t="s">
        <v>105</v>
      </c>
      <c r="C98" s="12">
        <v>43.769644639999996</v>
      </c>
      <c r="D98" s="12">
        <v>42.466657529999992</v>
      </c>
      <c r="E98" s="12">
        <v>43.408405279999997</v>
      </c>
      <c r="F98" s="12">
        <v>38.911416090000003</v>
      </c>
      <c r="G98" s="12">
        <v>36.827719639999998</v>
      </c>
      <c r="H98" s="12">
        <v>32.780888639999986</v>
      </c>
      <c r="I98" s="12">
        <v>31.538611549999988</v>
      </c>
      <c r="J98" s="12">
        <v>29.096498869999991</v>
      </c>
      <c r="K98" s="12">
        <v>26.929307104999999</v>
      </c>
      <c r="L98" s="12">
        <v>25.469194219999999</v>
      </c>
      <c r="M98" s="12">
        <v>22.090254149999996</v>
      </c>
      <c r="N98" s="12">
        <v>19.165192449999999</v>
      </c>
      <c r="O98" s="12">
        <v>18.185980069999999</v>
      </c>
      <c r="P98" s="12">
        <v>16.249207685999998</v>
      </c>
      <c r="Q98" s="12">
        <v>14.697592184999987</v>
      </c>
      <c r="R98" s="12">
        <v>13.902374455</v>
      </c>
      <c r="S98" s="12">
        <v>13.497653864</v>
      </c>
      <c r="T98" s="12">
        <v>12.553670399999998</v>
      </c>
      <c r="U98" s="12">
        <v>8.1910094230000006</v>
      </c>
      <c r="V98" s="12">
        <v>7.7329542679999985</v>
      </c>
      <c r="W98" s="12">
        <v>3.819196789999999</v>
      </c>
      <c r="X98" s="12">
        <v>3.5709628740000001</v>
      </c>
      <c r="Y98" s="12">
        <v>3.3783115700000002</v>
      </c>
      <c r="Z98" s="12">
        <v>3.0653527700000001</v>
      </c>
      <c r="AA98" s="12">
        <v>2.9080348200000001</v>
      </c>
    </row>
    <row r="99" spans="1:27">
      <c r="A99" s="11" t="s">
        <v>18</v>
      </c>
      <c r="B99" s="11" t="s">
        <v>14</v>
      </c>
      <c r="C99" s="12">
        <v>11277.3194</v>
      </c>
      <c r="D99" s="12">
        <v>12895.0172</v>
      </c>
      <c r="E99" s="12">
        <v>14765.635200000001</v>
      </c>
      <c r="F99" s="12">
        <v>19507.218399999998</v>
      </c>
      <c r="G99" s="12">
        <v>23857.04076</v>
      </c>
      <c r="H99" s="12">
        <v>26649.172279999999</v>
      </c>
      <c r="I99" s="12">
        <v>30831.58454</v>
      </c>
      <c r="J99" s="12">
        <v>34480.733650000002</v>
      </c>
      <c r="K99" s="12">
        <v>36321.9185</v>
      </c>
      <c r="L99" s="12">
        <v>30542.825379999998</v>
      </c>
      <c r="M99" s="12">
        <v>32441.011480000001</v>
      </c>
      <c r="N99" s="12">
        <v>27925.813859999998</v>
      </c>
      <c r="O99" s="12">
        <v>31257.499200000002</v>
      </c>
      <c r="P99" s="12">
        <v>29672.59809</v>
      </c>
      <c r="Q99" s="12">
        <v>26761.75995</v>
      </c>
      <c r="R99" s="12">
        <v>24197.010539999999</v>
      </c>
      <c r="S99" s="12">
        <v>19389.757089999999</v>
      </c>
      <c r="T99" s="12">
        <v>18658.85439</v>
      </c>
      <c r="U99" s="12">
        <v>17991.292279999998</v>
      </c>
      <c r="V99" s="12">
        <v>18271.208859999999</v>
      </c>
      <c r="W99" s="12">
        <v>14161.365580000002</v>
      </c>
      <c r="X99" s="12">
        <v>14540.523300000001</v>
      </c>
      <c r="Y99" s="12">
        <v>14526.43369</v>
      </c>
      <c r="Z99" s="12">
        <v>14921.574219999999</v>
      </c>
      <c r="AA99" s="12">
        <v>11386.284100000001</v>
      </c>
    </row>
    <row r="100" spans="1:27">
      <c r="A100" s="11" t="s">
        <v>18</v>
      </c>
      <c r="B100" s="11" t="s">
        <v>25</v>
      </c>
      <c r="C100" s="12">
        <v>9.8714615679999973</v>
      </c>
      <c r="D100" s="12">
        <v>15.149689312499996</v>
      </c>
      <c r="E100" s="12">
        <v>22.553811189999998</v>
      </c>
      <c r="F100" s="12">
        <v>30.331905267999993</v>
      </c>
      <c r="G100" s="12">
        <v>39.819974010999999</v>
      </c>
      <c r="H100" s="12">
        <v>46.492689196999997</v>
      </c>
      <c r="I100" s="12">
        <v>58.421200845000001</v>
      </c>
      <c r="J100" s="12">
        <v>65.580483175999987</v>
      </c>
      <c r="K100" s="12">
        <v>77.954809324999999</v>
      </c>
      <c r="L100" s="12">
        <v>89.639639059999908</v>
      </c>
      <c r="M100" s="12">
        <v>102.96657449000001</v>
      </c>
      <c r="N100" s="12">
        <v>112.77474850999999</v>
      </c>
      <c r="O100" s="12">
        <v>125.36283179</v>
      </c>
      <c r="P100" s="12">
        <v>136.90275952999997</v>
      </c>
      <c r="Q100" s="12">
        <v>142.11634863999998</v>
      </c>
      <c r="R100" s="12">
        <v>152.54403183000002</v>
      </c>
      <c r="S100" s="12">
        <v>161.99315998999978</v>
      </c>
      <c r="T100" s="12">
        <v>165.82920558999987</v>
      </c>
      <c r="U100" s="12">
        <v>175.77783883999987</v>
      </c>
      <c r="V100" s="12">
        <v>180.14720379000005</v>
      </c>
      <c r="W100" s="12">
        <v>177.14113838</v>
      </c>
      <c r="X100" s="12">
        <v>179.77524876000001</v>
      </c>
      <c r="Y100" s="12">
        <v>184.52657949999988</v>
      </c>
      <c r="Z100" s="12">
        <v>176.88401060999979</v>
      </c>
      <c r="AA100" s="12">
        <v>176.7511264799999</v>
      </c>
    </row>
    <row r="101" spans="1:27">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1:27">
      <c r="A102" s="8" t="s">
        <v>23</v>
      </c>
      <c r="B102" s="8" t="s">
        <v>24</v>
      </c>
      <c r="C102" s="8" t="s">
        <v>32</v>
      </c>
      <c r="D102" s="8" t="s">
        <v>33</v>
      </c>
      <c r="E102" s="8" t="s">
        <v>34</v>
      </c>
      <c r="F102" s="8" t="s">
        <v>35</v>
      </c>
      <c r="G102" s="8" t="s">
        <v>36</v>
      </c>
      <c r="H102" s="8" t="s">
        <v>37</v>
      </c>
      <c r="I102" s="8" t="s">
        <v>38</v>
      </c>
      <c r="J102" s="8" t="s">
        <v>39</v>
      </c>
      <c r="K102" s="8" t="s">
        <v>40</v>
      </c>
      <c r="L102" s="8" t="s">
        <v>41</v>
      </c>
      <c r="M102" s="8" t="s">
        <v>42</v>
      </c>
      <c r="N102" s="8" t="s">
        <v>43</v>
      </c>
      <c r="O102" s="8" t="s">
        <v>44</v>
      </c>
      <c r="P102" s="8" t="s">
        <v>45</v>
      </c>
      <c r="Q102" s="8" t="s">
        <v>46</v>
      </c>
      <c r="R102" s="8" t="s">
        <v>47</v>
      </c>
      <c r="S102" s="8" t="s">
        <v>48</v>
      </c>
      <c r="T102" s="8" t="s">
        <v>49</v>
      </c>
      <c r="U102" s="8" t="s">
        <v>50</v>
      </c>
      <c r="V102" s="8" t="s">
        <v>84</v>
      </c>
      <c r="W102" s="8" t="s">
        <v>85</v>
      </c>
      <c r="X102" s="8" t="s">
        <v>86</v>
      </c>
      <c r="Y102" s="8" t="s">
        <v>87</v>
      </c>
      <c r="Z102" s="8" t="s">
        <v>111</v>
      </c>
      <c r="AA102" s="8" t="s">
        <v>112</v>
      </c>
    </row>
    <row r="103" spans="1:27">
      <c r="A103" s="11" t="s">
        <v>26</v>
      </c>
      <c r="B103" s="11" t="s">
        <v>105</v>
      </c>
      <c r="C103" s="12">
        <v>2.2263286</v>
      </c>
      <c r="D103" s="12">
        <v>2.4736826000000001</v>
      </c>
      <c r="E103" s="12">
        <v>2.8115805999999997</v>
      </c>
      <c r="F103" s="12">
        <v>2.6221233000000002</v>
      </c>
      <c r="G103" s="12">
        <v>2.4344960000000002</v>
      </c>
      <c r="H103" s="12">
        <v>2.1761140000000001</v>
      </c>
      <c r="I103" s="12">
        <v>2.0527667999999997</v>
      </c>
      <c r="J103" s="12">
        <v>1.9708977999999999</v>
      </c>
      <c r="K103" s="12">
        <v>1.8435010999999999</v>
      </c>
      <c r="L103" s="12">
        <v>1.7589407000000001</v>
      </c>
      <c r="M103" s="12">
        <v>1.6316044999999999</v>
      </c>
      <c r="N103" s="12">
        <v>1.5289022000000001</v>
      </c>
      <c r="O103" s="12">
        <v>1.4673798999999998</v>
      </c>
      <c r="P103" s="12">
        <v>0</v>
      </c>
      <c r="Q103" s="12">
        <v>0</v>
      </c>
      <c r="R103" s="12">
        <v>0</v>
      </c>
      <c r="S103" s="12">
        <v>0</v>
      </c>
      <c r="T103" s="12">
        <v>0</v>
      </c>
      <c r="U103" s="12">
        <v>0</v>
      </c>
      <c r="V103" s="12">
        <v>0</v>
      </c>
      <c r="W103" s="12">
        <v>0</v>
      </c>
      <c r="X103" s="12">
        <v>0</v>
      </c>
      <c r="Y103" s="12">
        <v>0</v>
      </c>
      <c r="Z103" s="12">
        <v>0</v>
      </c>
      <c r="AA103" s="12">
        <v>0</v>
      </c>
    </row>
    <row r="104" spans="1:27">
      <c r="A104" s="11" t="s">
        <v>26</v>
      </c>
      <c r="B104" s="11" t="s">
        <v>14</v>
      </c>
      <c r="C104" s="12">
        <v>6470.4599000000007</v>
      </c>
      <c r="D104" s="12">
        <v>7208.5672000000004</v>
      </c>
      <c r="E104" s="12">
        <v>8189.2476999999999</v>
      </c>
      <c r="F104" s="12">
        <v>11783.1731</v>
      </c>
      <c r="G104" s="12">
        <v>16429.46456</v>
      </c>
      <c r="H104" s="12">
        <v>21922.46528</v>
      </c>
      <c r="I104" s="12">
        <v>25290.760340000001</v>
      </c>
      <c r="J104" s="12">
        <v>29312.21025</v>
      </c>
      <c r="K104" s="12">
        <v>31278.138199999998</v>
      </c>
      <c r="L104" s="12">
        <v>26197.66028</v>
      </c>
      <c r="M104" s="12">
        <v>28344.63868</v>
      </c>
      <c r="N104" s="12">
        <v>24501.577659999999</v>
      </c>
      <c r="O104" s="12">
        <v>27552.912</v>
      </c>
      <c r="P104" s="12">
        <v>26543.217089999998</v>
      </c>
      <c r="Q104" s="12">
        <v>24902.371999999999</v>
      </c>
      <c r="R104" s="12">
        <v>21943.90034</v>
      </c>
      <c r="S104" s="12">
        <v>17582.972030000001</v>
      </c>
      <c r="T104" s="12">
        <v>16552.453229999999</v>
      </c>
      <c r="U104" s="12">
        <v>16449.992279999999</v>
      </c>
      <c r="V104" s="12">
        <v>16504.857309999999</v>
      </c>
      <c r="W104" s="12">
        <v>12574.478630000001</v>
      </c>
      <c r="X104" s="12">
        <v>13222.452800000001</v>
      </c>
      <c r="Y104" s="12">
        <v>13200.716339999999</v>
      </c>
      <c r="Z104" s="12">
        <v>13907.532789999999</v>
      </c>
      <c r="AA104" s="12">
        <v>10550.99092</v>
      </c>
    </row>
    <row r="105" spans="1:27">
      <c r="A105" s="11" t="s">
        <v>26</v>
      </c>
      <c r="B105" s="11" t="s">
        <v>25</v>
      </c>
      <c r="C105" s="12">
        <v>1.9530107459999988</v>
      </c>
      <c r="D105" s="12">
        <v>3.9940007829999984</v>
      </c>
      <c r="E105" s="12">
        <v>7.4433994950000004</v>
      </c>
      <c r="F105" s="12">
        <v>10.399650279999999</v>
      </c>
      <c r="G105" s="12">
        <v>13.517469940000002</v>
      </c>
      <c r="H105" s="12">
        <v>15.910599040000001</v>
      </c>
      <c r="I105" s="12">
        <v>20.383744404999998</v>
      </c>
      <c r="J105" s="12">
        <v>23.534225170000003</v>
      </c>
      <c r="K105" s="12">
        <v>27.304289199999999</v>
      </c>
      <c r="L105" s="12">
        <v>31.57282665</v>
      </c>
      <c r="M105" s="12">
        <v>35.634579680000002</v>
      </c>
      <c r="N105" s="12">
        <v>39.436503029999997</v>
      </c>
      <c r="O105" s="12">
        <v>44.509984270000004</v>
      </c>
      <c r="P105" s="12">
        <v>47.420496299999996</v>
      </c>
      <c r="Q105" s="12">
        <v>49.5653054</v>
      </c>
      <c r="R105" s="12">
        <v>53.228173120000001</v>
      </c>
      <c r="S105" s="12">
        <v>55.713578099999907</v>
      </c>
      <c r="T105" s="12">
        <v>56.255310160000001</v>
      </c>
      <c r="U105" s="12">
        <v>59.274503599999896</v>
      </c>
      <c r="V105" s="12">
        <v>60.051588480000007</v>
      </c>
      <c r="W105" s="12">
        <v>58.306081200000001</v>
      </c>
      <c r="X105" s="12">
        <v>59.751092669999998</v>
      </c>
      <c r="Y105" s="12">
        <v>60.167728660000002</v>
      </c>
      <c r="Z105" s="12">
        <v>59.226115919999991</v>
      </c>
      <c r="AA105" s="12">
        <v>59.114168200000002</v>
      </c>
    </row>
    <row r="107" spans="1:27">
      <c r="A107" s="8" t="s">
        <v>23</v>
      </c>
      <c r="B107" s="8" t="s">
        <v>24</v>
      </c>
      <c r="C107" s="8" t="s">
        <v>32</v>
      </c>
      <c r="D107" s="8" t="s">
        <v>33</v>
      </c>
      <c r="E107" s="8" t="s">
        <v>34</v>
      </c>
      <c r="F107" s="8" t="s">
        <v>35</v>
      </c>
      <c r="G107" s="8" t="s">
        <v>36</v>
      </c>
      <c r="H107" s="8" t="s">
        <v>37</v>
      </c>
      <c r="I107" s="8" t="s">
        <v>38</v>
      </c>
      <c r="J107" s="8" t="s">
        <v>39</v>
      </c>
      <c r="K107" s="8" t="s">
        <v>40</v>
      </c>
      <c r="L107" s="8" t="s">
        <v>41</v>
      </c>
      <c r="M107" s="8" t="s">
        <v>42</v>
      </c>
      <c r="N107" s="8" t="s">
        <v>43</v>
      </c>
      <c r="O107" s="8" t="s">
        <v>44</v>
      </c>
      <c r="P107" s="8" t="s">
        <v>45</v>
      </c>
      <c r="Q107" s="8" t="s">
        <v>46</v>
      </c>
      <c r="R107" s="8" t="s">
        <v>47</v>
      </c>
      <c r="S107" s="8" t="s">
        <v>48</v>
      </c>
      <c r="T107" s="8" t="s">
        <v>49</v>
      </c>
      <c r="U107" s="8" t="s">
        <v>50</v>
      </c>
      <c r="V107" s="8" t="s">
        <v>84</v>
      </c>
      <c r="W107" s="8" t="s">
        <v>85</v>
      </c>
      <c r="X107" s="8" t="s">
        <v>86</v>
      </c>
      <c r="Y107" s="8" t="s">
        <v>87</v>
      </c>
      <c r="Z107" s="8" t="s">
        <v>111</v>
      </c>
      <c r="AA107" s="8" t="s">
        <v>112</v>
      </c>
    </row>
    <row r="108" spans="1:27">
      <c r="A108" s="11" t="s">
        <v>27</v>
      </c>
      <c r="B108" s="11" t="s">
        <v>105</v>
      </c>
      <c r="C108" s="12">
        <v>5.5612690000000002</v>
      </c>
      <c r="D108" s="12">
        <v>5.2816396000000001</v>
      </c>
      <c r="E108" s="12">
        <v>5.2224129999999995</v>
      </c>
      <c r="F108" s="12">
        <v>5.0849040000000008</v>
      </c>
      <c r="G108" s="12">
        <v>4.7411850000000006</v>
      </c>
      <c r="H108" s="12">
        <v>4.1918139999999999</v>
      </c>
      <c r="I108" s="12">
        <v>4.0139629999999906</v>
      </c>
      <c r="J108" s="12">
        <v>3.8064153000000003</v>
      </c>
      <c r="K108" s="12">
        <v>3.6534926999999997</v>
      </c>
      <c r="L108" s="12">
        <v>3.4957002000000004</v>
      </c>
      <c r="M108" s="12">
        <v>3.2960376</v>
      </c>
      <c r="N108" s="12">
        <v>3.0512030000000001</v>
      </c>
      <c r="O108" s="12">
        <v>2.8585304999999996</v>
      </c>
      <c r="P108" s="12">
        <v>2.7127173</v>
      </c>
      <c r="Q108" s="12">
        <v>2.4033612999999998</v>
      </c>
      <c r="R108" s="12">
        <v>2.3346830000000001</v>
      </c>
      <c r="S108" s="12">
        <v>2.2381619000000001</v>
      </c>
      <c r="T108" s="12">
        <v>2.1855097999999997</v>
      </c>
      <c r="U108" s="12">
        <v>2.0892244</v>
      </c>
      <c r="V108" s="12">
        <v>2.0339364999999998</v>
      </c>
      <c r="W108" s="12">
        <v>1.8973285</v>
      </c>
      <c r="X108" s="12">
        <v>1.7682055999999999</v>
      </c>
      <c r="Y108" s="12">
        <v>1.6920824000000001</v>
      </c>
      <c r="Z108" s="12">
        <v>1.5404172</v>
      </c>
      <c r="AA108" s="12">
        <v>1.4709827</v>
      </c>
    </row>
    <row r="109" spans="1:27">
      <c r="A109" s="11" t="s">
        <v>27</v>
      </c>
      <c r="B109" s="11" t="s">
        <v>14</v>
      </c>
      <c r="C109" s="12">
        <v>4806.8594999999996</v>
      </c>
      <c r="D109" s="12">
        <v>5686.45</v>
      </c>
      <c r="E109" s="12">
        <v>6576.3874999999998</v>
      </c>
      <c r="F109" s="12">
        <v>7724.0452999999998</v>
      </c>
      <c r="G109" s="12">
        <v>7427.5762000000004</v>
      </c>
      <c r="H109" s="12">
        <v>4726.7070000000003</v>
      </c>
      <c r="I109" s="12">
        <v>5540.8242</v>
      </c>
      <c r="J109" s="12">
        <v>5168.5234</v>
      </c>
      <c r="K109" s="12">
        <v>5043.7802999999994</v>
      </c>
      <c r="L109" s="12">
        <v>4345.1650999999993</v>
      </c>
      <c r="M109" s="12">
        <v>4096.3728000000001</v>
      </c>
      <c r="N109" s="12">
        <v>3424.2362000000003</v>
      </c>
      <c r="O109" s="12">
        <v>3704.5872000000004</v>
      </c>
      <c r="P109" s="12">
        <v>3129.3809999999999</v>
      </c>
      <c r="Q109" s="12">
        <v>1859.38795</v>
      </c>
      <c r="R109" s="12">
        <v>2253.1102000000001</v>
      </c>
      <c r="S109" s="12">
        <v>1806.7850600000002</v>
      </c>
      <c r="T109" s="12">
        <v>2106.4011600000003</v>
      </c>
      <c r="U109" s="12">
        <v>1541.3</v>
      </c>
      <c r="V109" s="12">
        <v>1766.3515500000001</v>
      </c>
      <c r="W109" s="12">
        <v>1586.8869499999998</v>
      </c>
      <c r="X109" s="12">
        <v>1318.0705</v>
      </c>
      <c r="Y109" s="12">
        <v>1325.7173500000001</v>
      </c>
      <c r="Z109" s="12">
        <v>1014.0414300000001</v>
      </c>
      <c r="AA109" s="12">
        <v>835.29318000000001</v>
      </c>
    </row>
    <row r="110" spans="1:27">
      <c r="A110" s="11" t="s">
        <v>27</v>
      </c>
      <c r="B110" s="11" t="s">
        <v>25</v>
      </c>
      <c r="C110" s="12">
        <v>1.1957063000000001</v>
      </c>
      <c r="D110" s="12">
        <v>1.8483562999999998</v>
      </c>
      <c r="E110" s="12">
        <v>3.1045441999999999</v>
      </c>
      <c r="F110" s="12">
        <v>4.7940864000000003</v>
      </c>
      <c r="G110" s="12">
        <v>6.7051239999999996</v>
      </c>
      <c r="H110" s="12">
        <v>8.2508790000000012</v>
      </c>
      <c r="I110" s="12">
        <v>11.155998</v>
      </c>
      <c r="J110" s="12">
        <v>13.179593000000001</v>
      </c>
      <c r="K110" s="12">
        <v>17.49522</v>
      </c>
      <c r="L110" s="12">
        <v>21.474072</v>
      </c>
      <c r="M110" s="12">
        <v>25.805512</v>
      </c>
      <c r="N110" s="12">
        <v>28.9099</v>
      </c>
      <c r="O110" s="12">
        <v>32.382075999999998</v>
      </c>
      <c r="P110" s="12">
        <v>35.777722999999995</v>
      </c>
      <c r="Q110" s="12">
        <v>37.180529999999997</v>
      </c>
      <c r="R110" s="12">
        <v>40.713740000000001</v>
      </c>
      <c r="S110" s="12">
        <v>43.643059999999998</v>
      </c>
      <c r="T110" s="12">
        <v>46.605976999999996</v>
      </c>
      <c r="U110" s="12">
        <v>49.758609999999997</v>
      </c>
      <c r="V110" s="12">
        <v>54.111504000000004</v>
      </c>
      <c r="W110" s="12">
        <v>55.156639999999996</v>
      </c>
      <c r="X110" s="12">
        <v>55.253980000000006</v>
      </c>
      <c r="Y110" s="12">
        <v>56.152749999999997</v>
      </c>
      <c r="Z110" s="12">
        <v>54.437930000000001</v>
      </c>
      <c r="AA110" s="12">
        <v>54.252296999999999</v>
      </c>
    </row>
    <row r="112" spans="1:27">
      <c r="A112" s="8" t="s">
        <v>23</v>
      </c>
      <c r="B112" s="8" t="s">
        <v>24</v>
      </c>
      <c r="C112" s="8" t="s">
        <v>32</v>
      </c>
      <c r="D112" s="8" t="s">
        <v>33</v>
      </c>
      <c r="E112" s="8" t="s">
        <v>34</v>
      </c>
      <c r="F112" s="8" t="s">
        <v>35</v>
      </c>
      <c r="G112" s="8" t="s">
        <v>36</v>
      </c>
      <c r="H112" s="8" t="s">
        <v>37</v>
      </c>
      <c r="I112" s="8" t="s">
        <v>38</v>
      </c>
      <c r="J112" s="8" t="s">
        <v>39</v>
      </c>
      <c r="K112" s="8" t="s">
        <v>40</v>
      </c>
      <c r="L112" s="8" t="s">
        <v>41</v>
      </c>
      <c r="M112" s="8" t="s">
        <v>42</v>
      </c>
      <c r="N112" s="8" t="s">
        <v>43</v>
      </c>
      <c r="O112" s="8" t="s">
        <v>44</v>
      </c>
      <c r="P112" s="8" t="s">
        <v>45</v>
      </c>
      <c r="Q112" s="8" t="s">
        <v>46</v>
      </c>
      <c r="R112" s="8" t="s">
        <v>47</v>
      </c>
      <c r="S112" s="8" t="s">
        <v>48</v>
      </c>
      <c r="T112" s="8" t="s">
        <v>49</v>
      </c>
      <c r="U112" s="8" t="s">
        <v>50</v>
      </c>
      <c r="V112" s="8" t="s">
        <v>84</v>
      </c>
      <c r="W112" s="8" t="s">
        <v>85</v>
      </c>
      <c r="X112" s="8" t="s">
        <v>86</v>
      </c>
      <c r="Y112" s="8" t="s">
        <v>87</v>
      </c>
      <c r="Z112" s="8" t="s">
        <v>111</v>
      </c>
      <c r="AA112" s="8" t="s">
        <v>112</v>
      </c>
    </row>
    <row r="113" spans="1:27">
      <c r="A113" s="11" t="s">
        <v>28</v>
      </c>
      <c r="B113" s="11" t="s">
        <v>105</v>
      </c>
      <c r="C113" s="12">
        <v>16.6457883</v>
      </c>
      <c r="D113" s="12">
        <v>16.078592799999999</v>
      </c>
      <c r="E113" s="12">
        <v>17.902935100000004</v>
      </c>
      <c r="F113" s="12">
        <v>15.353763599999999</v>
      </c>
      <c r="G113" s="12">
        <v>14.396813099999999</v>
      </c>
      <c r="H113" s="12">
        <v>12.48570889999999</v>
      </c>
      <c r="I113" s="12">
        <v>12.311803359999997</v>
      </c>
      <c r="J113" s="12">
        <v>11.25232014</v>
      </c>
      <c r="K113" s="12">
        <v>10.255077399999999</v>
      </c>
      <c r="L113" s="12">
        <v>9.6490177299999988</v>
      </c>
      <c r="M113" s="12">
        <v>7.1951252299999995</v>
      </c>
      <c r="N113" s="12">
        <v>6.5443408999999999</v>
      </c>
      <c r="O113" s="12">
        <v>6.1409822999999992</v>
      </c>
      <c r="P113" s="12">
        <v>6.0285566599999996</v>
      </c>
      <c r="Q113" s="12">
        <v>5.3917580999999997</v>
      </c>
      <c r="R113" s="12">
        <v>5.10103712</v>
      </c>
      <c r="S113" s="12">
        <v>5.0740617800000001</v>
      </c>
      <c r="T113" s="12">
        <v>4.59854158</v>
      </c>
      <c r="U113" s="12">
        <v>0.40394009999999997</v>
      </c>
      <c r="V113" s="12">
        <v>0.37744015999999997</v>
      </c>
      <c r="W113" s="12">
        <v>0.35582302999999899</v>
      </c>
      <c r="X113" s="12">
        <v>0.32431534000000001</v>
      </c>
      <c r="Y113" s="12">
        <v>0.32836266999999997</v>
      </c>
      <c r="Z113" s="12">
        <v>0.29353357000000002</v>
      </c>
      <c r="AA113" s="12">
        <v>0.28142822000000001</v>
      </c>
    </row>
    <row r="114" spans="1:27">
      <c r="A114" s="11" t="s">
        <v>28</v>
      </c>
      <c r="B114" s="11" t="s">
        <v>14</v>
      </c>
      <c r="C114" s="12">
        <v>0</v>
      </c>
      <c r="D114" s="12">
        <v>0</v>
      </c>
      <c r="E114" s="12">
        <v>0</v>
      </c>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row>
    <row r="115" spans="1:27">
      <c r="A115" s="11" t="s">
        <v>28</v>
      </c>
      <c r="B115" s="11" t="s">
        <v>25</v>
      </c>
      <c r="C115" s="12">
        <v>1.2416037519999998</v>
      </c>
      <c r="D115" s="12">
        <v>2.0305449194999996</v>
      </c>
      <c r="E115" s="12">
        <v>3.5719276349999998</v>
      </c>
      <c r="F115" s="12">
        <v>5.3842528679999901</v>
      </c>
      <c r="G115" s="12">
        <v>8.1886974709999887</v>
      </c>
      <c r="H115" s="12">
        <v>9.8344484169999973</v>
      </c>
      <c r="I115" s="12">
        <v>12.65299894</v>
      </c>
      <c r="J115" s="12">
        <v>13.707062205999998</v>
      </c>
      <c r="K115" s="12">
        <v>16.331227625</v>
      </c>
      <c r="L115" s="12">
        <v>18.449441009999902</v>
      </c>
      <c r="M115" s="12">
        <v>21.638703609999997</v>
      </c>
      <c r="N115" s="12">
        <v>23.951226979999998</v>
      </c>
      <c r="O115" s="12">
        <v>26.641508119999997</v>
      </c>
      <c r="P115" s="12">
        <v>30.242433030000001</v>
      </c>
      <c r="Q115" s="12">
        <v>31.488795439999997</v>
      </c>
      <c r="R115" s="12">
        <v>34.11195051</v>
      </c>
      <c r="S115" s="12">
        <v>37.4302310899999</v>
      </c>
      <c r="T115" s="12">
        <v>37.823063629999901</v>
      </c>
      <c r="U115" s="12">
        <v>40.833154739999998</v>
      </c>
      <c r="V115" s="12">
        <v>40.56948371</v>
      </c>
      <c r="W115" s="12">
        <v>39.090553579999998</v>
      </c>
      <c r="X115" s="12">
        <v>40.273420690000002</v>
      </c>
      <c r="Y115" s="12">
        <v>42.646929639999996</v>
      </c>
      <c r="Z115" s="12">
        <v>38.835644189999897</v>
      </c>
      <c r="AA115" s="12">
        <v>39.438298580000001</v>
      </c>
    </row>
    <row r="117" spans="1:27">
      <c r="A117" s="8" t="s">
        <v>23</v>
      </c>
      <c r="B117" s="8" t="s">
        <v>24</v>
      </c>
      <c r="C117" s="8" t="s">
        <v>32</v>
      </c>
      <c r="D117" s="8" t="s">
        <v>33</v>
      </c>
      <c r="E117" s="8" t="s">
        <v>34</v>
      </c>
      <c r="F117" s="8" t="s">
        <v>35</v>
      </c>
      <c r="G117" s="8" t="s">
        <v>36</v>
      </c>
      <c r="H117" s="8" t="s">
        <v>37</v>
      </c>
      <c r="I117" s="8" t="s">
        <v>38</v>
      </c>
      <c r="J117" s="8" t="s">
        <v>39</v>
      </c>
      <c r="K117" s="8" t="s">
        <v>40</v>
      </c>
      <c r="L117" s="8" t="s">
        <v>41</v>
      </c>
      <c r="M117" s="8" t="s">
        <v>42</v>
      </c>
      <c r="N117" s="8" t="s">
        <v>43</v>
      </c>
      <c r="O117" s="8" t="s">
        <v>44</v>
      </c>
      <c r="P117" s="8" t="s">
        <v>45</v>
      </c>
      <c r="Q117" s="8" t="s">
        <v>46</v>
      </c>
      <c r="R117" s="8" t="s">
        <v>47</v>
      </c>
      <c r="S117" s="8" t="s">
        <v>48</v>
      </c>
      <c r="T117" s="8" t="s">
        <v>49</v>
      </c>
      <c r="U117" s="8" t="s">
        <v>50</v>
      </c>
      <c r="V117" s="8" t="s">
        <v>84</v>
      </c>
      <c r="W117" s="8" t="s">
        <v>85</v>
      </c>
      <c r="X117" s="8" t="s">
        <v>86</v>
      </c>
      <c r="Y117" s="8" t="s">
        <v>87</v>
      </c>
      <c r="Z117" s="8" t="s">
        <v>111</v>
      </c>
      <c r="AA117" s="8" t="s">
        <v>112</v>
      </c>
    </row>
    <row r="118" spans="1:27">
      <c r="A118" s="11" t="s">
        <v>29</v>
      </c>
      <c r="B118" s="11" t="s">
        <v>105</v>
      </c>
      <c r="C118" s="12">
        <v>19.336258740000002</v>
      </c>
      <c r="D118" s="12">
        <v>18.632742529999994</v>
      </c>
      <c r="E118" s="12">
        <v>17.471476579999997</v>
      </c>
      <c r="F118" s="12">
        <v>15.850625190000001</v>
      </c>
      <c r="G118" s="12">
        <v>15.25522554</v>
      </c>
      <c r="H118" s="12">
        <v>13.927251739999999</v>
      </c>
      <c r="I118" s="12">
        <v>13.160078389999999</v>
      </c>
      <c r="J118" s="12">
        <v>12.06686562999999</v>
      </c>
      <c r="K118" s="12">
        <v>11.177235905000002</v>
      </c>
      <c r="L118" s="12">
        <v>10.56553559</v>
      </c>
      <c r="M118" s="12">
        <v>9.9674868199999977</v>
      </c>
      <c r="N118" s="12">
        <v>8.0407463499999992</v>
      </c>
      <c r="O118" s="12">
        <v>7.7190873700000004</v>
      </c>
      <c r="P118" s="12">
        <v>7.5079337259999992</v>
      </c>
      <c r="Q118" s="12">
        <v>6.902472784999989</v>
      </c>
      <c r="R118" s="12">
        <v>6.4666543350000003</v>
      </c>
      <c r="S118" s="12">
        <v>6.1854301839999986</v>
      </c>
      <c r="T118" s="12">
        <v>5.7696190199999995</v>
      </c>
      <c r="U118" s="12">
        <v>5.6978449230000008</v>
      </c>
      <c r="V118" s="12">
        <v>5.3215776079999992</v>
      </c>
      <c r="W118" s="12">
        <v>1.5660452600000001</v>
      </c>
      <c r="X118" s="12">
        <v>1.4784419340000001</v>
      </c>
      <c r="Y118" s="12">
        <v>1.3578665000000001</v>
      </c>
      <c r="Z118" s="12">
        <v>1.2314020000000001</v>
      </c>
      <c r="AA118" s="12">
        <v>1.1556239000000001</v>
      </c>
    </row>
    <row r="119" spans="1:27">
      <c r="A119" s="11" t="s">
        <v>29</v>
      </c>
      <c r="B119" s="11" t="s">
        <v>14</v>
      </c>
      <c r="C119" s="12">
        <v>0</v>
      </c>
      <c r="D119" s="12">
        <v>0</v>
      </c>
      <c r="E119" s="12">
        <v>0</v>
      </c>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row>
    <row r="120" spans="1:27">
      <c r="A120" s="11" t="s">
        <v>29</v>
      </c>
      <c r="B120" s="11" t="s">
        <v>25</v>
      </c>
      <c r="C120" s="12">
        <v>5.4147969999999992</v>
      </c>
      <c r="D120" s="12">
        <v>7.1804125999999995</v>
      </c>
      <c r="E120" s="12">
        <v>8.2858109999999989</v>
      </c>
      <c r="F120" s="12">
        <v>9.4583130000000004</v>
      </c>
      <c r="G120" s="12">
        <v>10.974493000000001</v>
      </c>
      <c r="H120" s="12">
        <v>11.923080000000001</v>
      </c>
      <c r="I120" s="12">
        <v>13.344999</v>
      </c>
      <c r="J120" s="12">
        <v>14.089710999999999</v>
      </c>
      <c r="K120" s="12">
        <v>15.361215</v>
      </c>
      <c r="L120" s="12">
        <v>16.660603999999999</v>
      </c>
      <c r="M120" s="12">
        <v>18.096455000000002</v>
      </c>
      <c r="N120" s="12">
        <v>18.557981999999999</v>
      </c>
      <c r="O120" s="12">
        <v>20.025780999999998</v>
      </c>
      <c r="P120" s="12">
        <v>21.465259999999997</v>
      </c>
      <c r="Q120" s="12">
        <v>21.74624</v>
      </c>
      <c r="R120" s="12">
        <v>22.432946999999999</v>
      </c>
      <c r="S120" s="12">
        <v>22.752200999999999</v>
      </c>
      <c r="T120" s="12">
        <v>22.296794999999999</v>
      </c>
      <c r="U120" s="12">
        <v>23.355370999999998</v>
      </c>
      <c r="V120" s="12">
        <v>22.904965000000001</v>
      </c>
      <c r="W120" s="12">
        <v>22.162557</v>
      </c>
      <c r="X120" s="12">
        <v>21.971271000000002</v>
      </c>
      <c r="Y120" s="12">
        <v>23.0916479999999</v>
      </c>
      <c r="Z120" s="12">
        <v>21.739987999999901</v>
      </c>
      <c r="AA120" s="12">
        <v>21.446183999999899</v>
      </c>
    </row>
    <row r="122" spans="1:27">
      <c r="A122" s="8" t="s">
        <v>23</v>
      </c>
      <c r="B122" s="8" t="s">
        <v>24</v>
      </c>
      <c r="C122" s="8" t="s">
        <v>32</v>
      </c>
      <c r="D122" s="8" t="s">
        <v>33</v>
      </c>
      <c r="E122" s="8" t="s">
        <v>34</v>
      </c>
      <c r="F122" s="8" t="s">
        <v>35</v>
      </c>
      <c r="G122" s="8" t="s">
        <v>36</v>
      </c>
      <c r="H122" s="8" t="s">
        <v>37</v>
      </c>
      <c r="I122" s="8" t="s">
        <v>38</v>
      </c>
      <c r="J122" s="8" t="s">
        <v>39</v>
      </c>
      <c r="K122" s="8" t="s">
        <v>40</v>
      </c>
      <c r="L122" s="8" t="s">
        <v>41</v>
      </c>
      <c r="M122" s="8" t="s">
        <v>42</v>
      </c>
      <c r="N122" s="8" t="s">
        <v>43</v>
      </c>
      <c r="O122" s="8" t="s">
        <v>44</v>
      </c>
      <c r="P122" s="8" t="s">
        <v>45</v>
      </c>
      <c r="Q122" s="8" t="s">
        <v>46</v>
      </c>
      <c r="R122" s="8" t="s">
        <v>47</v>
      </c>
      <c r="S122" s="8" t="s">
        <v>48</v>
      </c>
      <c r="T122" s="8" t="s">
        <v>49</v>
      </c>
      <c r="U122" s="8" t="s">
        <v>50</v>
      </c>
      <c r="V122" s="8" t="s">
        <v>84</v>
      </c>
      <c r="W122" s="8" t="s">
        <v>85</v>
      </c>
      <c r="X122" s="8" t="s">
        <v>86</v>
      </c>
      <c r="Y122" s="8" t="s">
        <v>87</v>
      </c>
      <c r="Z122" s="8" t="s">
        <v>111</v>
      </c>
      <c r="AA122" s="8" t="s">
        <v>112</v>
      </c>
    </row>
    <row r="123" spans="1:27">
      <c r="A123" s="11" t="s">
        <v>30</v>
      </c>
      <c r="B123" s="11" t="s">
        <v>105</v>
      </c>
      <c r="C123" s="12">
        <v>0</v>
      </c>
      <c r="D123" s="12">
        <v>0</v>
      </c>
      <c r="E123" s="12">
        <v>0</v>
      </c>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row>
    <row r="124" spans="1:27">
      <c r="A124" s="11" t="s">
        <v>30</v>
      </c>
      <c r="B124" s="11" t="s">
        <v>14</v>
      </c>
      <c r="C124" s="12">
        <v>0</v>
      </c>
      <c r="D124" s="12">
        <v>0</v>
      </c>
      <c r="E124" s="12">
        <v>0</v>
      </c>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row>
    <row r="125" spans="1:27">
      <c r="A125" s="11" t="s">
        <v>30</v>
      </c>
      <c r="B125" s="11" t="s">
        <v>25</v>
      </c>
      <c r="C125" s="12">
        <v>6.6343769999999913E-2</v>
      </c>
      <c r="D125" s="12">
        <v>9.6374709999999988E-2</v>
      </c>
      <c r="E125" s="12">
        <v>0.14812886</v>
      </c>
      <c r="F125" s="12">
        <v>0.29560271999999999</v>
      </c>
      <c r="G125" s="12">
        <v>0.43418960000000001</v>
      </c>
      <c r="H125" s="12">
        <v>0.57368273999999997</v>
      </c>
      <c r="I125" s="12">
        <v>0.88346049999999998</v>
      </c>
      <c r="J125" s="12">
        <v>1.0698918000000002</v>
      </c>
      <c r="K125" s="12">
        <v>1.4628575000000001</v>
      </c>
      <c r="L125" s="12">
        <v>1.4826954000000001</v>
      </c>
      <c r="M125" s="12">
        <v>1.7913242</v>
      </c>
      <c r="N125" s="12">
        <v>1.9191365</v>
      </c>
      <c r="O125" s="12">
        <v>1.8034824</v>
      </c>
      <c r="P125" s="12">
        <v>1.9968471999999999</v>
      </c>
      <c r="Q125" s="12">
        <v>2.1354778000000003</v>
      </c>
      <c r="R125" s="12">
        <v>2.0572211999999999</v>
      </c>
      <c r="S125" s="12">
        <v>2.4540898000000002</v>
      </c>
      <c r="T125" s="12">
        <v>2.8480598000000001</v>
      </c>
      <c r="U125" s="12">
        <v>2.5561995</v>
      </c>
      <c r="V125" s="12">
        <v>2.5096626</v>
      </c>
      <c r="W125" s="12">
        <v>2.4253065999999999</v>
      </c>
      <c r="X125" s="12">
        <v>2.5254843999999999</v>
      </c>
      <c r="Y125" s="12">
        <v>2.4675232</v>
      </c>
      <c r="Z125" s="12">
        <v>2.6443325</v>
      </c>
      <c r="AA125" s="12">
        <v>2.5001786999999998</v>
      </c>
    </row>
    <row r="127" spans="1:27" collapsed="1"/>
  </sheetData>
  <sheetProtection algorithmName="SHA-512" hashValue="KMqE2QHAmUm1TcKKI70Yg7vqrDxtELSRRkMF1WyBL+wWWP3zbqUD7DblkWePKrG58BL6WKzpq4TTr3h5b2M3xQ==" saltValue="2FP/68oDdMYsuletyj3lRA==" spinCount="100000" sheet="1" objects="1" scenarios="1"/>
  <mergeCells count="6">
    <mergeCell ref="A93:B93"/>
    <mergeCell ref="A18:B18"/>
    <mergeCell ref="A33:B33"/>
    <mergeCell ref="A48:B48"/>
    <mergeCell ref="A63:B63"/>
    <mergeCell ref="A78:B7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57E188"/>
  </sheetPr>
  <dimension ref="A1:AA93"/>
  <sheetViews>
    <sheetView zoomScale="85" zoomScaleNormal="85" workbookViewId="0"/>
  </sheetViews>
  <sheetFormatPr defaultColWidth="9.1796875" defaultRowHeight="14.5"/>
  <cols>
    <col min="1" max="1" width="16" style="10" customWidth="1"/>
    <col min="2" max="2" width="30.54296875" style="10" customWidth="1"/>
    <col min="3" max="29" width="9.453125" style="10" customWidth="1"/>
    <col min="30" max="16384" width="9.1796875" style="10"/>
  </cols>
  <sheetData>
    <row r="1" spans="1:27" ht="23.25" customHeight="1">
      <c r="A1" s="9" t="s">
        <v>126</v>
      </c>
      <c r="B1" s="8"/>
      <c r="C1" s="8"/>
      <c r="D1" s="8"/>
      <c r="E1" s="8"/>
      <c r="F1" s="8"/>
      <c r="G1" s="8"/>
      <c r="H1" s="8"/>
      <c r="I1" s="8"/>
      <c r="J1" s="8"/>
      <c r="K1" s="8"/>
      <c r="L1" s="8"/>
      <c r="M1" s="8"/>
      <c r="N1" s="8"/>
      <c r="O1" s="8"/>
      <c r="P1" s="8"/>
      <c r="Q1" s="8"/>
      <c r="R1" s="8"/>
      <c r="S1" s="8"/>
      <c r="T1" s="8"/>
      <c r="U1" s="8"/>
      <c r="V1" s="8"/>
      <c r="W1" s="8"/>
      <c r="X1" s="8"/>
      <c r="Y1" s="8"/>
      <c r="Z1" s="8"/>
      <c r="AA1" s="8"/>
    </row>
    <row r="2" spans="1:27">
      <c r="A2" s="10" t="s">
        <v>20</v>
      </c>
      <c r="B2" s="36" t="s">
        <v>156</v>
      </c>
      <c r="C2" s="36"/>
      <c r="D2" s="36"/>
      <c r="E2" s="36"/>
      <c r="F2" s="36"/>
      <c r="G2" s="36"/>
      <c r="H2" s="36"/>
      <c r="I2" s="36"/>
      <c r="J2" s="36"/>
      <c r="K2" s="36"/>
      <c r="L2" s="36"/>
      <c r="M2" s="36"/>
      <c r="N2" s="36"/>
      <c r="O2" s="36"/>
      <c r="P2" s="36"/>
      <c r="Q2" s="36"/>
      <c r="R2" s="36"/>
      <c r="S2" s="36"/>
      <c r="T2" s="36"/>
      <c r="U2" s="36"/>
      <c r="V2" s="36"/>
    </row>
    <row r="3" spans="1:27">
      <c r="B3" s="36"/>
      <c r="C3" s="36"/>
      <c r="D3" s="36"/>
      <c r="E3" s="36"/>
      <c r="F3" s="36"/>
      <c r="G3" s="36"/>
      <c r="H3" s="36"/>
      <c r="I3" s="36"/>
      <c r="J3" s="36"/>
      <c r="K3" s="36"/>
      <c r="L3" s="36"/>
      <c r="M3" s="36"/>
      <c r="N3" s="36"/>
      <c r="O3" s="36"/>
      <c r="P3" s="36"/>
      <c r="Q3" s="36"/>
      <c r="R3" s="36"/>
      <c r="S3" s="36"/>
      <c r="T3" s="36"/>
      <c r="U3" s="36"/>
      <c r="V3" s="36"/>
    </row>
    <row r="4" spans="1:27">
      <c r="A4" s="7" t="s">
        <v>52</v>
      </c>
      <c r="B4" s="7"/>
    </row>
    <row r="5" spans="1:27">
      <c r="A5" s="8" t="s">
        <v>23</v>
      </c>
      <c r="B5" s="8" t="s">
        <v>24</v>
      </c>
      <c r="C5" s="8" t="s">
        <v>32</v>
      </c>
      <c r="D5" s="8" t="s">
        <v>33</v>
      </c>
      <c r="E5" s="8" t="s">
        <v>34</v>
      </c>
      <c r="F5" s="8" t="s">
        <v>35</v>
      </c>
      <c r="G5" s="8" t="s">
        <v>36</v>
      </c>
      <c r="H5" s="8" t="s">
        <v>37</v>
      </c>
      <c r="I5" s="8" t="s">
        <v>38</v>
      </c>
      <c r="J5" s="8" t="s">
        <v>39</v>
      </c>
      <c r="K5" s="8" t="s">
        <v>40</v>
      </c>
      <c r="L5" s="8" t="s">
        <v>41</v>
      </c>
      <c r="M5" s="8" t="s">
        <v>42</v>
      </c>
      <c r="N5" s="8" t="s">
        <v>43</v>
      </c>
      <c r="O5" s="8" t="s">
        <v>44</v>
      </c>
      <c r="P5" s="8" t="s">
        <v>45</v>
      </c>
      <c r="Q5" s="8" t="s">
        <v>46</v>
      </c>
      <c r="R5" s="8" t="s">
        <v>47</v>
      </c>
      <c r="S5" s="8" t="s">
        <v>48</v>
      </c>
      <c r="T5" s="8" t="s">
        <v>49</v>
      </c>
      <c r="U5" s="8" t="s">
        <v>50</v>
      </c>
      <c r="V5" s="8" t="s">
        <v>84</v>
      </c>
      <c r="W5" s="8" t="s">
        <v>85</v>
      </c>
      <c r="X5" s="8" t="s">
        <v>86</v>
      </c>
      <c r="Y5" s="8" t="s">
        <v>87</v>
      </c>
      <c r="Z5" s="8" t="s">
        <v>111</v>
      </c>
      <c r="AA5" s="8" t="s">
        <v>112</v>
      </c>
    </row>
    <row r="6" spans="1:27">
      <c r="A6" s="11" t="s">
        <v>18</v>
      </c>
      <c r="B6" s="11" t="s">
        <v>2</v>
      </c>
      <c r="C6" s="12">
        <v>0</v>
      </c>
      <c r="D6" s="12">
        <v>0</v>
      </c>
      <c r="E6" s="12">
        <v>-682058.4566075512</v>
      </c>
      <c r="F6" s="12">
        <v>-44340.779885996191</v>
      </c>
      <c r="G6" s="12">
        <v>-68976.074910829077</v>
      </c>
      <c r="H6" s="12">
        <v>-86693.563774732931</v>
      </c>
      <c r="I6" s="12">
        <v>-348973.56594793272</v>
      </c>
      <c r="J6" s="12">
        <v>-43369.106983879377</v>
      </c>
      <c r="K6" s="12">
        <v>-170372.5407521454</v>
      </c>
      <c r="L6" s="12">
        <v>-158981.55273194381</v>
      </c>
      <c r="M6" s="12">
        <v>-3.4121791515280145E-3</v>
      </c>
      <c r="N6" s="12">
        <v>-7.0025997266234138E-2</v>
      </c>
      <c r="O6" s="12">
        <v>-147320.02923446556</v>
      </c>
      <c r="P6" s="12">
        <v>-12651.836130927919</v>
      </c>
      <c r="Q6" s="12">
        <v>-1.0958709380240984E-3</v>
      </c>
      <c r="R6" s="12">
        <v>-133719.26335546546</v>
      </c>
      <c r="S6" s="12">
        <v>-4.3928628574443518E-2</v>
      </c>
      <c r="T6" s="12">
        <v>-105618.28186278298</v>
      </c>
      <c r="U6" s="12">
        <v>-6.779992082931896E-2</v>
      </c>
      <c r="V6" s="12">
        <v>-8.1792853313124693E-4</v>
      </c>
      <c r="W6" s="12">
        <v>-3.8719495687423349E-4</v>
      </c>
      <c r="X6" s="12">
        <v>-0.51872840021233857</v>
      </c>
      <c r="Y6" s="12">
        <v>-1.8256678793931622E-4</v>
      </c>
      <c r="Z6" s="12">
        <v>-3.4148316247103089E-4</v>
      </c>
      <c r="AA6" s="12">
        <v>-3.1644754961958191E-2</v>
      </c>
    </row>
    <row r="7" spans="1:27">
      <c r="A7" s="11" t="s">
        <v>18</v>
      </c>
      <c r="B7" s="11" t="s">
        <v>11</v>
      </c>
      <c r="C7" s="12">
        <v>0</v>
      </c>
      <c r="D7" s="12">
        <v>0</v>
      </c>
      <c r="E7" s="12">
        <v>-786028.58864321152</v>
      </c>
      <c r="F7" s="12">
        <v>-0.94448696206995175</v>
      </c>
      <c r="G7" s="12">
        <v>-771360.48680111545</v>
      </c>
      <c r="H7" s="12">
        <v>-666142.75940330536</v>
      </c>
      <c r="I7" s="12">
        <v>-526837.69564627379</v>
      </c>
      <c r="J7" s="12">
        <v>-208145.53500529123</v>
      </c>
      <c r="K7" s="12">
        <v>-964379.53003881115</v>
      </c>
      <c r="L7" s="12">
        <v>-0.21052324092107358</v>
      </c>
      <c r="M7" s="12">
        <v>-10.494534937695326</v>
      </c>
      <c r="N7" s="12">
        <v>-5.4586334789533822E-3</v>
      </c>
      <c r="O7" s="12">
        <v>-4.7169868014112423E-2</v>
      </c>
      <c r="P7" s="12">
        <v>-16.22209228056899</v>
      </c>
      <c r="Q7" s="12">
        <v>-9.1405103906738998E-4</v>
      </c>
      <c r="R7" s="12">
        <v>-3.0054134077785295</v>
      </c>
      <c r="S7" s="12">
        <v>-7.5816191822630136E-2</v>
      </c>
      <c r="T7" s="12">
        <v>-0.22509743038685912</v>
      </c>
      <c r="U7" s="12">
        <v>-1.0313029741492272E-3</v>
      </c>
      <c r="V7" s="12">
        <v>-2.0402450513747374E-3</v>
      </c>
      <c r="W7" s="12">
        <v>-2.1020750186943033E-4</v>
      </c>
      <c r="X7" s="12">
        <v>-6.5579359875323304E-2</v>
      </c>
      <c r="Y7" s="12">
        <v>-8.7015077192751936E-2</v>
      </c>
      <c r="Z7" s="12">
        <v>-3.7449931724477803E-5</v>
      </c>
      <c r="AA7" s="12">
        <v>0</v>
      </c>
    </row>
    <row r="8" spans="1:27">
      <c r="A8" s="11" t="s">
        <v>18</v>
      </c>
      <c r="B8" s="11" t="s">
        <v>8</v>
      </c>
      <c r="C8" s="12">
        <v>0</v>
      </c>
      <c r="D8" s="12">
        <v>0.45649263720871347</v>
      </c>
      <c r="E8" s="12">
        <v>9.236982106182999E-2</v>
      </c>
      <c r="F8" s="12">
        <v>3.9225372307189123E-2</v>
      </c>
      <c r="G8" s="12">
        <v>3.3998865697128485E-3</v>
      </c>
      <c r="H8" s="12">
        <v>8.6026413645331562E-2</v>
      </c>
      <c r="I8" s="12">
        <v>1.9841237015652973E-2</v>
      </c>
      <c r="J8" s="12">
        <v>1.5444380877740284E-2</v>
      </c>
      <c r="K8" s="12">
        <v>5.7208152419820912E-3</v>
      </c>
      <c r="L8" s="12">
        <v>3.1215572182656349E-2</v>
      </c>
      <c r="M8" s="12">
        <v>3.9009927933483367E-2</v>
      </c>
      <c r="N8" s="12">
        <v>2.7042361066894026E-2</v>
      </c>
      <c r="O8" s="12">
        <v>2.5950233897853087E-2</v>
      </c>
      <c r="P8" s="12">
        <v>3.7877421122118433E-4</v>
      </c>
      <c r="Q8" s="12">
        <v>7.9059014485026974E-2</v>
      </c>
      <c r="R8" s="12">
        <v>1.3925673104004001E-4</v>
      </c>
      <c r="S8" s="12">
        <v>3.628024949135185E-3</v>
      </c>
      <c r="T8" s="12">
        <v>2.937441716517304E-4</v>
      </c>
      <c r="U8" s="12">
        <v>2.3427422359826387E-2</v>
      </c>
      <c r="V8" s="12">
        <v>2.3482823671815722E-3</v>
      </c>
      <c r="W8" s="12">
        <v>0.43884593926424292</v>
      </c>
      <c r="X8" s="12">
        <v>1.0481071904205266</v>
      </c>
      <c r="Y8" s="12">
        <v>2.8686855451872138E-4</v>
      </c>
      <c r="Z8" s="12">
        <v>7.2218935371039057E-3</v>
      </c>
      <c r="AA8" s="12">
        <v>2.6848201930842271E-5</v>
      </c>
    </row>
    <row r="9" spans="1:27">
      <c r="A9" s="11" t="s">
        <v>18</v>
      </c>
      <c r="B9" s="11" t="s">
        <v>12</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row>
    <row r="10" spans="1:27">
      <c r="A10" s="11" t="s">
        <v>18</v>
      </c>
      <c r="B10" s="11" t="s">
        <v>5</v>
      </c>
      <c r="C10" s="12">
        <v>1.9292263332330661</v>
      </c>
      <c r="D10" s="12">
        <v>0.420823222543175</v>
      </c>
      <c r="E10" s="12">
        <v>0.1591412217947524</v>
      </c>
      <c r="F10" s="12">
        <v>4.3173170762840933E-2</v>
      </c>
      <c r="G10" s="12">
        <v>1.5440796262644753E-2</v>
      </c>
      <c r="H10" s="12">
        <v>0.58435330713334832</v>
      </c>
      <c r="I10" s="12">
        <v>2.2253528066551467E-2</v>
      </c>
      <c r="J10" s="12">
        <v>2.4749466237863477E-2</v>
      </c>
      <c r="K10" s="12">
        <v>3.0675988972620489E-2</v>
      </c>
      <c r="L10" s="12">
        <v>6.4842759589236479E-2</v>
      </c>
      <c r="M10" s="12">
        <v>1.0446022558602259E-2</v>
      </c>
      <c r="N10" s="12">
        <v>2.381196811134836E-2</v>
      </c>
      <c r="O10" s="12">
        <v>44037.29435138205</v>
      </c>
      <c r="P10" s="12">
        <v>7.2117338227071183E-3</v>
      </c>
      <c r="Q10" s="12">
        <v>54744.719097581888</v>
      </c>
      <c r="R10" s="12">
        <v>2.9199854587079583E-3</v>
      </c>
      <c r="S10" s="12">
        <v>10219.276796697341</v>
      </c>
      <c r="T10" s="12">
        <v>1332.9086884107419</v>
      </c>
      <c r="U10" s="12">
        <v>14307.714379613333</v>
      </c>
      <c r="V10" s="12">
        <v>2.8778873140468415E-3</v>
      </c>
      <c r="W10" s="12">
        <v>19570.669040297144</v>
      </c>
      <c r="X10" s="12">
        <v>23645.445676299682</v>
      </c>
      <c r="Y10" s="12">
        <v>1.323223099239871E-3</v>
      </c>
      <c r="Z10" s="12">
        <v>8812.3504016722873</v>
      </c>
      <c r="AA10" s="12">
        <v>646.17828741148537</v>
      </c>
    </row>
    <row r="11" spans="1:27">
      <c r="A11" s="11" t="s">
        <v>18</v>
      </c>
      <c r="B11" s="11" t="s">
        <v>3</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row>
    <row r="12" spans="1:27">
      <c r="A12" s="11" t="s">
        <v>18</v>
      </c>
      <c r="B12" s="11" t="s">
        <v>118</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row>
    <row r="13" spans="1:27">
      <c r="A13" s="11" t="s">
        <v>18</v>
      </c>
      <c r="B13" s="11" t="s">
        <v>10</v>
      </c>
      <c r="C13" s="12">
        <v>663163.73108287656</v>
      </c>
      <c r="D13" s="12">
        <v>237636.87057575566</v>
      </c>
      <c r="E13" s="12">
        <v>1720329.3991484584</v>
      </c>
      <c r="F13" s="12">
        <v>368069.74885241647</v>
      </c>
      <c r="G13" s="12">
        <v>948991.62264602119</v>
      </c>
      <c r="H13" s="12">
        <v>898820.04580093385</v>
      </c>
      <c r="I13" s="12">
        <v>464983.4403501674</v>
      </c>
      <c r="J13" s="12">
        <v>199380.20854490681</v>
      </c>
      <c r="K13" s="12">
        <v>284509.0654824407</v>
      </c>
      <c r="L13" s="12">
        <v>327923.12417897116</v>
      </c>
      <c r="M13" s="12">
        <v>440476.63723949483</v>
      </c>
      <c r="N13" s="12">
        <v>25120.806118767559</v>
      </c>
      <c r="O13" s="12">
        <v>231066.1659623615</v>
      </c>
      <c r="P13" s="12">
        <v>115236.80249210428</v>
      </c>
      <c r="Q13" s="12">
        <v>396711.42900039477</v>
      </c>
      <c r="R13" s="12">
        <v>63448.939121311763</v>
      </c>
      <c r="S13" s="12">
        <v>3208.841597330932</v>
      </c>
      <c r="T13" s="12">
        <v>11260.62803068048</v>
      </c>
      <c r="U13" s="12">
        <v>1.8595356862866665</v>
      </c>
      <c r="V13" s="12">
        <v>165518.44302273501</v>
      </c>
      <c r="W13" s="12">
        <v>63101.109482119464</v>
      </c>
      <c r="X13" s="12">
        <v>13606.576536683879</v>
      </c>
      <c r="Y13" s="12">
        <v>25789.508809688741</v>
      </c>
      <c r="Z13" s="12">
        <v>104244.14740203324</v>
      </c>
      <c r="AA13" s="12">
        <v>25879.438135217501</v>
      </c>
    </row>
    <row r="14" spans="1:27">
      <c r="A14" s="11" t="s">
        <v>18</v>
      </c>
      <c r="B14" s="11" t="s">
        <v>9</v>
      </c>
      <c r="C14" s="12">
        <v>8.8522337135443099</v>
      </c>
      <c r="D14" s="12">
        <v>18.245682323196196</v>
      </c>
      <c r="E14" s="12">
        <v>147750.51368985418</v>
      </c>
      <c r="F14" s="12">
        <v>3.6022101120883572</v>
      </c>
      <c r="G14" s="12">
        <v>2.3198216363380744</v>
      </c>
      <c r="H14" s="12">
        <v>75531.140728372906</v>
      </c>
      <c r="I14" s="12">
        <v>125060.39883402485</v>
      </c>
      <c r="J14" s="12">
        <v>164389.43063184791</v>
      </c>
      <c r="K14" s="12">
        <v>149001.86339243859</v>
      </c>
      <c r="L14" s="12">
        <v>283545.07650568913</v>
      </c>
      <c r="M14" s="12">
        <v>152538.52120578266</v>
      </c>
      <c r="N14" s="12">
        <v>188311.88453356974</v>
      </c>
      <c r="O14" s="12">
        <v>0.35495795009579711</v>
      </c>
      <c r="P14" s="12">
        <v>18963.485915291141</v>
      </c>
      <c r="Q14" s="12">
        <v>327022.87619548535</v>
      </c>
      <c r="R14" s="12">
        <v>183331.82021378778</v>
      </c>
      <c r="S14" s="12">
        <v>306467.47488348332</v>
      </c>
      <c r="T14" s="12">
        <v>206309.12232329079</v>
      </c>
      <c r="U14" s="12">
        <v>186780.35324015174</v>
      </c>
      <c r="V14" s="12">
        <v>245672.78756910792</v>
      </c>
      <c r="W14" s="12">
        <v>103813.92091676456</v>
      </c>
      <c r="X14" s="12">
        <v>3267.3515532753058</v>
      </c>
      <c r="Y14" s="12">
        <v>11642.602269481744</v>
      </c>
      <c r="Z14" s="12">
        <v>63001.874087069431</v>
      </c>
      <c r="AA14" s="12">
        <v>363.37987798800879</v>
      </c>
    </row>
    <row r="15" spans="1:27">
      <c r="A15" s="11" t="s">
        <v>18</v>
      </c>
      <c r="B15" s="11" t="s">
        <v>102</v>
      </c>
      <c r="C15" s="12">
        <v>10.059552769585988</v>
      </c>
      <c r="D15" s="12">
        <v>6.0216880549693803</v>
      </c>
      <c r="E15" s="12">
        <v>212277.21697472787</v>
      </c>
      <c r="F15" s="12">
        <v>45774.602107847168</v>
      </c>
      <c r="G15" s="12">
        <v>82335.622244120794</v>
      </c>
      <c r="H15" s="12">
        <v>259002.83195730578</v>
      </c>
      <c r="I15" s="12">
        <v>58146.163321667147</v>
      </c>
      <c r="J15" s="12">
        <v>156591.68446373459</v>
      </c>
      <c r="K15" s="12">
        <v>132506.38118518013</v>
      </c>
      <c r="L15" s="12">
        <v>383698.60438815289</v>
      </c>
      <c r="M15" s="12">
        <v>77035.051603002983</v>
      </c>
      <c r="N15" s="12">
        <v>64990.671439166435</v>
      </c>
      <c r="O15" s="12">
        <v>116347.5780635034</v>
      </c>
      <c r="P15" s="12">
        <v>1.0113311056754268</v>
      </c>
      <c r="Q15" s="12">
        <v>116373.60478771848</v>
      </c>
      <c r="R15" s="12">
        <v>0.28481478028757423</v>
      </c>
      <c r="S15" s="12">
        <v>158427.57640671637</v>
      </c>
      <c r="T15" s="12">
        <v>37988.290549615675</v>
      </c>
      <c r="U15" s="12">
        <v>267158.73020288098</v>
      </c>
      <c r="V15" s="12">
        <v>79713.501430146105</v>
      </c>
      <c r="W15" s="12">
        <v>13586.848040994964</v>
      </c>
      <c r="X15" s="12">
        <v>23787.982854693033</v>
      </c>
      <c r="Y15" s="12">
        <v>7.2995677378790402</v>
      </c>
      <c r="Z15" s="12">
        <v>8325.5951785664038</v>
      </c>
      <c r="AA15" s="12">
        <v>1873.7419379434123</v>
      </c>
    </row>
    <row r="16" spans="1:27">
      <c r="A16" s="11" t="s">
        <v>18</v>
      </c>
      <c r="B16" s="11" t="s">
        <v>15</v>
      </c>
      <c r="C16" s="12">
        <v>0</v>
      </c>
      <c r="D16" s="12">
        <v>0</v>
      </c>
      <c r="E16" s="12">
        <v>81419.517862941444</v>
      </c>
      <c r="F16" s="12">
        <v>5.1112658458759563</v>
      </c>
      <c r="G16" s="12">
        <v>0.56408985386277333</v>
      </c>
      <c r="H16" s="12">
        <v>7.8546599499530014</v>
      </c>
      <c r="I16" s="12">
        <v>1.6894032315674075</v>
      </c>
      <c r="J16" s="12">
        <v>1.5792717525292659</v>
      </c>
      <c r="K16" s="12">
        <v>27668.475135986129</v>
      </c>
      <c r="L16" s="12">
        <v>22259.253224705633</v>
      </c>
      <c r="M16" s="12">
        <v>0.34535229005830886</v>
      </c>
      <c r="N16" s="12">
        <v>0.11016392554558391</v>
      </c>
      <c r="O16" s="12">
        <v>20398.368536585749</v>
      </c>
      <c r="P16" s="12">
        <v>9.1765809484297675E-2</v>
      </c>
      <c r="Q16" s="12">
        <v>59275.3927360374</v>
      </c>
      <c r="R16" s="12">
        <v>3.8887680552766729E-2</v>
      </c>
      <c r="S16" s="12">
        <v>23583.85840636375</v>
      </c>
      <c r="T16" s="12">
        <v>6.6164913037845371E-2</v>
      </c>
      <c r="U16" s="12">
        <v>5231.2343771688029</v>
      </c>
      <c r="V16" s="12">
        <v>6.9050095734684902E-2</v>
      </c>
      <c r="W16" s="12">
        <v>3095.267720929081</v>
      </c>
      <c r="X16" s="12">
        <v>5328.8945196029526</v>
      </c>
      <c r="Y16" s="12">
        <v>573.67489280742018</v>
      </c>
      <c r="Z16" s="12">
        <v>2481.5022173944708</v>
      </c>
      <c r="AA16" s="12">
        <v>9.7400834086365542</v>
      </c>
    </row>
    <row r="17" spans="1:27">
      <c r="A17" s="11" t="s">
        <v>18</v>
      </c>
      <c r="B17" s="11" t="s">
        <v>17</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row>
    <row r="18" spans="1:27">
      <c r="A18" s="35" t="s">
        <v>98</v>
      </c>
      <c r="B18" s="35"/>
      <c r="C18" s="29">
        <v>663174.51254292333</v>
      </c>
      <c r="D18" s="29">
        <v>237655.99357393861</v>
      </c>
      <c r="E18" s="29">
        <v>399993.11909859278</v>
      </c>
      <c r="F18" s="29">
        <v>323731.70908811333</v>
      </c>
      <c r="G18" s="29">
        <v>108657.39959639582</v>
      </c>
      <c r="H18" s="29">
        <v>221515.53373098926</v>
      </c>
      <c r="I18" s="29">
        <v>-285767.3803152492</v>
      </c>
      <c r="J18" s="29">
        <v>112255.03738143123</v>
      </c>
      <c r="K18" s="29">
        <v>-701241.1055192732</v>
      </c>
      <c r="L18" s="29">
        <v>452486.53348780738</v>
      </c>
      <c r="M18" s="29">
        <v>593004.70995411114</v>
      </c>
      <c r="N18" s="29">
        <v>213432.66602203573</v>
      </c>
      <c r="O18" s="29">
        <v>127783.76481759395</v>
      </c>
      <c r="P18" s="29">
        <v>121532.23777469496</v>
      </c>
      <c r="Q18" s="29">
        <v>778479.10134255444</v>
      </c>
      <c r="R18" s="29">
        <v>113058.49362546849</v>
      </c>
      <c r="S18" s="29">
        <v>319895.47716071614</v>
      </c>
      <c r="T18" s="29">
        <v>113284.15237591282</v>
      </c>
      <c r="U18" s="29">
        <v>201089.88175164993</v>
      </c>
      <c r="V18" s="29">
        <v>411191.23295983905</v>
      </c>
      <c r="W18" s="29">
        <v>186486.13768771797</v>
      </c>
      <c r="X18" s="29">
        <v>40519.837565689202</v>
      </c>
      <c r="Y18" s="29">
        <v>37432.025491618158</v>
      </c>
      <c r="Z18" s="29">
        <v>176058.37873373542</v>
      </c>
      <c r="AA18" s="29">
        <v>26888.964682710233</v>
      </c>
    </row>
    <row r="19" spans="1:27">
      <c r="A19" s="6"/>
      <c r="B19" s="6"/>
    </row>
    <row r="20" spans="1:27">
      <c r="A20" s="8" t="s">
        <v>23</v>
      </c>
      <c r="B20" s="8" t="s">
        <v>24</v>
      </c>
      <c r="C20" s="8" t="s">
        <v>32</v>
      </c>
      <c r="D20" s="8" t="s">
        <v>33</v>
      </c>
      <c r="E20" s="8" t="s">
        <v>34</v>
      </c>
      <c r="F20" s="8" t="s">
        <v>35</v>
      </c>
      <c r="G20" s="8" t="s">
        <v>36</v>
      </c>
      <c r="H20" s="8" t="s">
        <v>37</v>
      </c>
      <c r="I20" s="8" t="s">
        <v>38</v>
      </c>
      <c r="J20" s="8" t="s">
        <v>39</v>
      </c>
      <c r="K20" s="8" t="s">
        <v>40</v>
      </c>
      <c r="L20" s="8" t="s">
        <v>41</v>
      </c>
      <c r="M20" s="8" t="s">
        <v>42</v>
      </c>
      <c r="N20" s="8" t="s">
        <v>43</v>
      </c>
      <c r="O20" s="8" t="s">
        <v>44</v>
      </c>
      <c r="P20" s="8" t="s">
        <v>45</v>
      </c>
      <c r="Q20" s="8" t="s">
        <v>46</v>
      </c>
      <c r="R20" s="8" t="s">
        <v>47</v>
      </c>
      <c r="S20" s="8" t="s">
        <v>48</v>
      </c>
      <c r="T20" s="8" t="s">
        <v>49</v>
      </c>
      <c r="U20" s="8" t="s">
        <v>50</v>
      </c>
      <c r="V20" s="8" t="s">
        <v>84</v>
      </c>
      <c r="W20" s="8" t="s">
        <v>85</v>
      </c>
      <c r="X20" s="8" t="s">
        <v>86</v>
      </c>
      <c r="Y20" s="8" t="s">
        <v>87</v>
      </c>
      <c r="Z20" s="8" t="s">
        <v>111</v>
      </c>
      <c r="AA20" s="8" t="s">
        <v>112</v>
      </c>
    </row>
    <row r="21" spans="1:27">
      <c r="A21" s="11" t="s">
        <v>26</v>
      </c>
      <c r="B21" s="11" t="s">
        <v>2</v>
      </c>
      <c r="C21" s="12">
        <v>0</v>
      </c>
      <c r="D21" s="12">
        <v>0</v>
      </c>
      <c r="E21" s="12">
        <v>-5322.9337991489565</v>
      </c>
      <c r="F21" s="12">
        <v>-8370.860669110607</v>
      </c>
      <c r="G21" s="12">
        <v>-50204.545704016331</v>
      </c>
      <c r="H21" s="12">
        <v>-86693.561635470614</v>
      </c>
      <c r="I21" s="12">
        <v>-71899.898278801193</v>
      </c>
      <c r="J21" s="12">
        <v>-0.23880715576266548</v>
      </c>
      <c r="K21" s="12">
        <v>-17471.347122810417</v>
      </c>
      <c r="L21" s="12">
        <v>-8012.9024450502002</v>
      </c>
      <c r="M21" s="12">
        <v>-6.5695682764512002E-5</v>
      </c>
      <c r="N21" s="12">
        <v>-9.2398608352331488E-5</v>
      </c>
      <c r="O21" s="12">
        <v>-0.85210086459413192</v>
      </c>
      <c r="P21" s="12">
        <v>-5.0664315531717501E-4</v>
      </c>
      <c r="Q21" s="12">
        <v>-2.9229375453927199E-5</v>
      </c>
      <c r="R21" s="12">
        <v>-27846.70632681471</v>
      </c>
      <c r="S21" s="12">
        <v>-4.1112812582270522E-2</v>
      </c>
      <c r="T21" s="12">
        <v>0</v>
      </c>
      <c r="U21" s="12">
        <v>0</v>
      </c>
      <c r="V21" s="12">
        <v>0</v>
      </c>
      <c r="W21" s="12">
        <v>0</v>
      </c>
      <c r="X21" s="12">
        <v>0</v>
      </c>
      <c r="Y21" s="12">
        <v>0</v>
      </c>
      <c r="Z21" s="12">
        <v>0</v>
      </c>
      <c r="AA21" s="12">
        <v>0</v>
      </c>
    </row>
    <row r="22" spans="1:27">
      <c r="A22" s="11" t="s">
        <v>26</v>
      </c>
      <c r="B22" s="11" t="s">
        <v>11</v>
      </c>
      <c r="C22" s="12">
        <v>0</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row>
    <row r="23" spans="1:27">
      <c r="A23" s="11" t="s">
        <v>26</v>
      </c>
      <c r="B23" s="11" t="s">
        <v>8</v>
      </c>
      <c r="C23" s="12">
        <v>0</v>
      </c>
      <c r="D23" s="12">
        <v>0.11826221774064</v>
      </c>
      <c r="E23" s="12">
        <v>3.0180496018624998E-2</v>
      </c>
      <c r="F23" s="12">
        <v>1.7144526049698099E-5</v>
      </c>
      <c r="G23" s="12">
        <v>1.22862775278211E-5</v>
      </c>
      <c r="H23" s="12">
        <v>2.9442062037939498E-4</v>
      </c>
      <c r="I23" s="12">
        <v>5.9522016822067798E-4</v>
      </c>
      <c r="J23" s="12">
        <v>7.5512885534737001E-5</v>
      </c>
      <c r="K23" s="12">
        <v>1.8095000814405198E-4</v>
      </c>
      <c r="L23" s="12">
        <v>3.6335934911315899E-3</v>
      </c>
      <c r="M23" s="12">
        <v>1.76683922505728E-2</v>
      </c>
      <c r="N23" s="12">
        <v>4.1174175448925898E-5</v>
      </c>
      <c r="O23" s="12">
        <v>1.05718465120587E-5</v>
      </c>
      <c r="P23" s="12">
        <v>3.0037956157502503E-5</v>
      </c>
      <c r="Q23" s="12">
        <v>1.8388608077978499E-2</v>
      </c>
      <c r="R23" s="12">
        <v>1.51310991076368E-5</v>
      </c>
      <c r="S23" s="12">
        <v>4.1322966527634703E-5</v>
      </c>
      <c r="T23" s="12">
        <v>1.6708512837131402E-4</v>
      </c>
      <c r="U23" s="12">
        <v>3.5228782340279898E-3</v>
      </c>
      <c r="V23" s="12">
        <v>8.92362743712901E-4</v>
      </c>
      <c r="W23" s="12">
        <v>4.4598826638866003E-3</v>
      </c>
      <c r="X23" s="12">
        <v>4.8500630248607202E-6</v>
      </c>
      <c r="Y23" s="12">
        <v>8.9198475571015001E-6</v>
      </c>
      <c r="Z23" s="12">
        <v>3.84227716121928E-3</v>
      </c>
      <c r="AA23" s="12">
        <v>1.0153432253800999E-5</v>
      </c>
    </row>
    <row r="24" spans="1:27">
      <c r="A24" s="11" t="s">
        <v>26</v>
      </c>
      <c r="B24" s="11" t="s">
        <v>12</v>
      </c>
      <c r="C24" s="12">
        <v>0</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row>
    <row r="25" spans="1:27">
      <c r="A25" s="11" t="s">
        <v>26</v>
      </c>
      <c r="B25" s="11" t="s">
        <v>5</v>
      </c>
      <c r="C25" s="12">
        <v>0.38590933290838897</v>
      </c>
      <c r="D25" s="12">
        <v>0.39346113870819099</v>
      </c>
      <c r="E25" s="12">
        <v>7.8665531879005095E-3</v>
      </c>
      <c r="F25" s="12">
        <v>1.5844770781234491E-3</v>
      </c>
      <c r="G25" s="12">
        <v>1.148170176636143E-3</v>
      </c>
      <c r="H25" s="12">
        <v>1.33830179406168E-3</v>
      </c>
      <c r="I25" s="12">
        <v>1.2233461657836489E-3</v>
      </c>
      <c r="J25" s="12">
        <v>7.0394778760876696E-4</v>
      </c>
      <c r="K25" s="12">
        <v>9.0980757464758201E-4</v>
      </c>
      <c r="L25" s="12">
        <v>8.4266320309950098E-4</v>
      </c>
      <c r="M25" s="12">
        <v>1.6268087210822482E-3</v>
      </c>
      <c r="N25" s="12">
        <v>1.63535679343548E-3</v>
      </c>
      <c r="O25" s="12">
        <v>6.2012313132023896E-4</v>
      </c>
      <c r="P25" s="12">
        <v>1.589649245215149E-3</v>
      </c>
      <c r="Q25" s="12">
        <v>3327.7798637753676</v>
      </c>
      <c r="R25" s="12">
        <v>6.1923692067299911E-4</v>
      </c>
      <c r="S25" s="12">
        <v>1.454221694150436E-3</v>
      </c>
      <c r="T25" s="12">
        <v>1.291570289865474E-3</v>
      </c>
      <c r="U25" s="12">
        <v>4.9475550247389921E-2</v>
      </c>
      <c r="V25" s="12">
        <v>6.3141721409159699E-4</v>
      </c>
      <c r="W25" s="12">
        <v>4889.6025612267877</v>
      </c>
      <c r="X25" s="12">
        <v>2.7897558137406097E-4</v>
      </c>
      <c r="Y25" s="12">
        <v>4.34656989387323E-4</v>
      </c>
      <c r="Z25" s="12">
        <v>2854.8154249930635</v>
      </c>
      <c r="AA25" s="12">
        <v>646.17767354447312</v>
      </c>
    </row>
    <row r="26" spans="1:27">
      <c r="A26" s="11" t="s">
        <v>26</v>
      </c>
      <c r="B26" s="11" t="s">
        <v>3</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row>
    <row r="27" spans="1:27">
      <c r="A27" s="11" t="s">
        <v>26</v>
      </c>
      <c r="B27" s="11" t="s">
        <v>118</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0</v>
      </c>
      <c r="Z27" s="12">
        <v>0</v>
      </c>
      <c r="AA27" s="12">
        <v>0</v>
      </c>
    </row>
    <row r="28" spans="1:27">
      <c r="A28" s="11" t="s">
        <v>26</v>
      </c>
      <c r="B28" s="11" t="s">
        <v>10</v>
      </c>
      <c r="C28" s="12">
        <v>309045.30409530317</v>
      </c>
      <c r="D28" s="12">
        <v>1.450372500196754</v>
      </c>
      <c r="E28" s="12">
        <v>711395.99631192512</v>
      </c>
      <c r="F28" s="12">
        <v>59316.293675522465</v>
      </c>
      <c r="G28" s="12">
        <v>627349.28151447128</v>
      </c>
      <c r="H28" s="12">
        <v>211472.8543246584</v>
      </c>
      <c r="I28" s="12">
        <v>68083.915557251501</v>
      </c>
      <c r="J28" s="12">
        <v>2.9247566263138167</v>
      </c>
      <c r="K28" s="12">
        <v>3961.3683938391459</v>
      </c>
      <c r="L28" s="12">
        <v>131624.20205927966</v>
      </c>
      <c r="M28" s="12">
        <v>96641.278284165528</v>
      </c>
      <c r="N28" s="12">
        <v>22716.326728219883</v>
      </c>
      <c r="O28" s="12">
        <v>210591.27961953531</v>
      </c>
      <c r="P28" s="12">
        <v>57529.198899364615</v>
      </c>
      <c r="Q28" s="12">
        <v>86331.457633737213</v>
      </c>
      <c r="R28" s="12">
        <v>472.93730074009295</v>
      </c>
      <c r="S28" s="12">
        <v>0.23074477092677989</v>
      </c>
      <c r="T28" s="12">
        <v>5567.8838880687981</v>
      </c>
      <c r="U28" s="12">
        <v>5.176653901856236E-2</v>
      </c>
      <c r="V28" s="12">
        <v>35541.576894649435</v>
      </c>
      <c r="W28" s="12">
        <v>22418.108750054089</v>
      </c>
      <c r="X28" s="12">
        <v>5.7563246109537655E-2</v>
      </c>
      <c r="Y28" s="12">
        <v>14342.657028379048</v>
      </c>
      <c r="Z28" s="12">
        <v>10599.591709309427</v>
      </c>
      <c r="AA28" s="12">
        <v>4586.1303684470868</v>
      </c>
    </row>
    <row r="29" spans="1:27">
      <c r="A29" s="11" t="s">
        <v>26</v>
      </c>
      <c r="B29" s="11" t="s">
        <v>9</v>
      </c>
      <c r="C29" s="12">
        <v>1.2805335190458329</v>
      </c>
      <c r="D29" s="12">
        <v>16.692530027020627</v>
      </c>
      <c r="E29" s="12">
        <v>147747.95083051658</v>
      </c>
      <c r="F29" s="12">
        <v>9.2017399524567597E-2</v>
      </c>
      <c r="G29" s="12">
        <v>2.1526281413617152</v>
      </c>
      <c r="H29" s="12">
        <v>75526.593294746111</v>
      </c>
      <c r="I29" s="12">
        <v>125058.41185030258</v>
      </c>
      <c r="J29" s="12">
        <v>160759.40816630848</v>
      </c>
      <c r="K29" s="12">
        <v>50177.843098867554</v>
      </c>
      <c r="L29" s="12">
        <v>55286.042207572616</v>
      </c>
      <c r="M29" s="12">
        <v>67123.248600876614</v>
      </c>
      <c r="N29" s="12">
        <v>0.4237850979157447</v>
      </c>
      <c r="O29" s="12">
        <v>2.3843940283703315E-2</v>
      </c>
      <c r="P29" s="12">
        <v>10375.961292054926</v>
      </c>
      <c r="Q29" s="12">
        <v>137383.71747185706</v>
      </c>
      <c r="R29" s="12">
        <v>82855.319944921357</v>
      </c>
      <c r="S29" s="12">
        <v>46940.0639429484</v>
      </c>
      <c r="T29" s="12">
        <v>36645.756229684557</v>
      </c>
      <c r="U29" s="12">
        <v>18702.61423180778</v>
      </c>
      <c r="V29" s="12">
        <v>57296.150426864107</v>
      </c>
      <c r="W29" s="12">
        <v>12299.628408281604</v>
      </c>
      <c r="X29" s="12">
        <v>5.42942818623127E-4</v>
      </c>
      <c r="Y29" s="12">
        <v>2.5455487009786129E-2</v>
      </c>
      <c r="Z29" s="12">
        <v>20549.432623530829</v>
      </c>
      <c r="AA29" s="12">
        <v>44.343463146006563</v>
      </c>
    </row>
    <row r="30" spans="1:27">
      <c r="A30" s="11" t="s">
        <v>26</v>
      </c>
      <c r="B30" s="11" t="s">
        <v>102</v>
      </c>
      <c r="C30" s="12">
        <v>4.203764808098895</v>
      </c>
      <c r="D30" s="12">
        <v>5.3047904473844074</v>
      </c>
      <c r="E30" s="12">
        <v>212275.48003382212</v>
      </c>
      <c r="F30" s="12">
        <v>0.35887476747242131</v>
      </c>
      <c r="G30" s="12">
        <v>82334.361415001142</v>
      </c>
      <c r="H30" s="12">
        <v>92091.020826815147</v>
      </c>
      <c r="I30" s="12">
        <v>15898.116865703829</v>
      </c>
      <c r="J30" s="12">
        <v>0.92636012713750615</v>
      </c>
      <c r="K30" s="12">
        <v>1.3122636009215261</v>
      </c>
      <c r="L30" s="12">
        <v>154000.94517357013</v>
      </c>
      <c r="M30" s="12">
        <v>0.23148142793670382</v>
      </c>
      <c r="N30" s="12">
        <v>2.9672679878846787E-2</v>
      </c>
      <c r="O30" s="12">
        <v>0.91596107371880875</v>
      </c>
      <c r="P30" s="12">
        <v>0.31362176559249538</v>
      </c>
      <c r="Q30" s="12">
        <v>41548.46354559419</v>
      </c>
      <c r="R30" s="12">
        <v>9.2291263290978143E-2</v>
      </c>
      <c r="S30" s="12">
        <v>86877.075331068118</v>
      </c>
      <c r="T30" s="12">
        <v>0.24586338956347795</v>
      </c>
      <c r="U30" s="12">
        <v>50772.982013428918</v>
      </c>
      <c r="V30" s="12">
        <v>0.1315801847641852</v>
      </c>
      <c r="W30" s="12">
        <v>8.6742198527601913E-2</v>
      </c>
      <c r="X30" s="12">
        <v>3927.9879110333295</v>
      </c>
      <c r="Y30" s="12">
        <v>1.329862596453288</v>
      </c>
      <c r="Z30" s="12">
        <v>8324.8240790419004</v>
      </c>
      <c r="AA30" s="12">
        <v>77.869869973934669</v>
      </c>
    </row>
    <row r="31" spans="1:27">
      <c r="A31" s="11" t="s">
        <v>26</v>
      </c>
      <c r="B31" s="11" t="s">
        <v>15</v>
      </c>
      <c r="C31" s="12">
        <v>0</v>
      </c>
      <c r="D31" s="12">
        <v>0</v>
      </c>
      <c r="E31" s="12">
        <v>81413.117862266852</v>
      </c>
      <c r="F31" s="12">
        <v>4.5910519363251391E-2</v>
      </c>
      <c r="G31" s="12">
        <v>8.1272187589043879E-2</v>
      </c>
      <c r="H31" s="12">
        <v>0.10619151949071595</v>
      </c>
      <c r="I31" s="12">
        <v>2.7704406509829818E-2</v>
      </c>
      <c r="J31" s="12">
        <v>5.7295915304583847E-2</v>
      </c>
      <c r="K31" s="12">
        <v>9.935720029223891E-3</v>
      </c>
      <c r="L31" s="12">
        <v>3.548997923395892E-2</v>
      </c>
      <c r="M31" s="12">
        <v>3.2021751013128791E-2</v>
      </c>
      <c r="N31" s="12">
        <v>1.6242764905770198E-2</v>
      </c>
      <c r="O31" s="12">
        <v>6.8343326434764012E-2</v>
      </c>
      <c r="P31" s="12">
        <v>2.7233446743063581E-2</v>
      </c>
      <c r="Q31" s="12">
        <v>0.67512847417952948</v>
      </c>
      <c r="R31" s="12">
        <v>7.2048177306135641E-3</v>
      </c>
      <c r="S31" s="12">
        <v>1.101448968307615E-2</v>
      </c>
      <c r="T31" s="12">
        <v>1.1230348338857136E-2</v>
      </c>
      <c r="U31" s="12">
        <v>1.6246047612829422E-2</v>
      </c>
      <c r="V31" s="12">
        <v>1.4650544722244942E-2</v>
      </c>
      <c r="W31" s="12">
        <v>6.7993744787244736E-3</v>
      </c>
      <c r="X31" s="12">
        <v>6.5202958794388491E-2</v>
      </c>
      <c r="Y31" s="12">
        <v>2.7396500820747655E-3</v>
      </c>
      <c r="Z31" s="12">
        <v>0.46252916627027968</v>
      </c>
      <c r="AA31" s="12">
        <v>6.1204978631742093E-4</v>
      </c>
    </row>
    <row r="32" spans="1:27">
      <c r="A32" s="11" t="s">
        <v>26</v>
      </c>
      <c r="B32" s="11" t="s">
        <v>17</v>
      </c>
      <c r="C32" s="12">
        <v>0</v>
      </c>
      <c r="D32" s="12">
        <v>0</v>
      </c>
      <c r="E32" s="12">
        <v>0</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row>
    <row r="33" spans="1:27">
      <c r="A33" s="35" t="s">
        <v>98</v>
      </c>
      <c r="B33" s="35"/>
      <c r="C33" s="29">
        <v>309046.97053815512</v>
      </c>
      <c r="D33" s="29">
        <v>18.654625883666213</v>
      </c>
      <c r="E33" s="29">
        <v>853821.05139034195</v>
      </c>
      <c r="F33" s="29">
        <v>50945.526625432991</v>
      </c>
      <c r="G33" s="29">
        <v>577146.88959905272</v>
      </c>
      <c r="H33" s="29">
        <v>200305.88761665631</v>
      </c>
      <c r="I33" s="29">
        <v>121242.43094731923</v>
      </c>
      <c r="J33" s="29">
        <v>160762.09489523972</v>
      </c>
      <c r="K33" s="29">
        <v>36667.865460653869</v>
      </c>
      <c r="L33" s="29">
        <v>178897.34629805878</v>
      </c>
      <c r="M33" s="29">
        <v>163764.54611454741</v>
      </c>
      <c r="N33" s="29">
        <v>22716.75209745016</v>
      </c>
      <c r="O33" s="29">
        <v>210590.45199330599</v>
      </c>
      <c r="P33" s="29">
        <v>67905.161304463589</v>
      </c>
      <c r="Q33" s="29">
        <v>227042.97332874834</v>
      </c>
      <c r="R33" s="29">
        <v>55481.551553214762</v>
      </c>
      <c r="S33" s="29">
        <v>46940.255070451407</v>
      </c>
      <c r="T33" s="29">
        <v>42213.641576408772</v>
      </c>
      <c r="U33" s="29">
        <v>18702.718996775278</v>
      </c>
      <c r="V33" s="29">
        <v>92837.728845293503</v>
      </c>
      <c r="W33" s="29">
        <v>39607.344179445143</v>
      </c>
      <c r="X33" s="29">
        <v>5.8390014572559705E-2</v>
      </c>
      <c r="Y33" s="29">
        <v>14342.682927442895</v>
      </c>
      <c r="Z33" s="29">
        <v>34003.843600110478</v>
      </c>
      <c r="AA33" s="29">
        <v>5276.6515152909988</v>
      </c>
    </row>
    <row r="35" spans="1:27">
      <c r="A35" s="8" t="s">
        <v>23</v>
      </c>
      <c r="B35" s="8" t="s">
        <v>24</v>
      </c>
      <c r="C35" s="8" t="s">
        <v>32</v>
      </c>
      <c r="D35" s="8" t="s">
        <v>33</v>
      </c>
      <c r="E35" s="8" t="s">
        <v>34</v>
      </c>
      <c r="F35" s="8" t="s">
        <v>35</v>
      </c>
      <c r="G35" s="8" t="s">
        <v>36</v>
      </c>
      <c r="H35" s="8" t="s">
        <v>37</v>
      </c>
      <c r="I35" s="8" t="s">
        <v>38</v>
      </c>
      <c r="J35" s="8" t="s">
        <v>39</v>
      </c>
      <c r="K35" s="8" t="s">
        <v>40</v>
      </c>
      <c r="L35" s="8" t="s">
        <v>41</v>
      </c>
      <c r="M35" s="8" t="s">
        <v>42</v>
      </c>
      <c r="N35" s="8" t="s">
        <v>43</v>
      </c>
      <c r="O35" s="8" t="s">
        <v>44</v>
      </c>
      <c r="P35" s="8" t="s">
        <v>45</v>
      </c>
      <c r="Q35" s="8" t="s">
        <v>46</v>
      </c>
      <c r="R35" s="8" t="s">
        <v>47</v>
      </c>
      <c r="S35" s="8" t="s">
        <v>48</v>
      </c>
      <c r="T35" s="8" t="s">
        <v>49</v>
      </c>
      <c r="U35" s="8" t="s">
        <v>50</v>
      </c>
      <c r="V35" s="8" t="s">
        <v>84</v>
      </c>
      <c r="W35" s="8" t="s">
        <v>85</v>
      </c>
      <c r="X35" s="8" t="s">
        <v>86</v>
      </c>
      <c r="Y35" s="8" t="s">
        <v>87</v>
      </c>
      <c r="Z35" s="8" t="s">
        <v>111</v>
      </c>
      <c r="AA35" s="8" t="s">
        <v>112</v>
      </c>
    </row>
    <row r="36" spans="1:27">
      <c r="A36" s="11" t="s">
        <v>27</v>
      </c>
      <c r="B36" s="11" t="s">
        <v>2</v>
      </c>
      <c r="C36" s="12">
        <v>0</v>
      </c>
      <c r="D36" s="12">
        <v>0</v>
      </c>
      <c r="E36" s="12">
        <v>-676735.52280840219</v>
      </c>
      <c r="F36" s="12">
        <v>-35969.919216885581</v>
      </c>
      <c r="G36" s="12">
        <v>-18771.529206812749</v>
      </c>
      <c r="H36" s="12">
        <v>-2.139262314384049E-3</v>
      </c>
      <c r="I36" s="12">
        <v>-277073.66766913154</v>
      </c>
      <c r="J36" s="12">
        <v>-43368.868176723612</v>
      </c>
      <c r="K36" s="12">
        <v>-152901.19362933497</v>
      </c>
      <c r="L36" s="12">
        <v>-150968.65028689362</v>
      </c>
      <c r="M36" s="12">
        <v>-3.3464834687635023E-3</v>
      </c>
      <c r="N36" s="12">
        <v>-6.9933598657881804E-2</v>
      </c>
      <c r="O36" s="12">
        <v>-147319.17713360096</v>
      </c>
      <c r="P36" s="12">
        <v>-12651.835624284764</v>
      </c>
      <c r="Q36" s="12">
        <v>-1.0666415625701711E-3</v>
      </c>
      <c r="R36" s="12">
        <v>-105872.55702865074</v>
      </c>
      <c r="S36" s="12">
        <v>-2.8158159921729958E-3</v>
      </c>
      <c r="T36" s="12">
        <v>-105618.28186278298</v>
      </c>
      <c r="U36" s="12">
        <v>-6.779992082931896E-2</v>
      </c>
      <c r="V36" s="12">
        <v>-8.1792853313124693E-4</v>
      </c>
      <c r="W36" s="12">
        <v>-3.8719495687423349E-4</v>
      </c>
      <c r="X36" s="12">
        <v>-0.51872840021233857</v>
      </c>
      <c r="Y36" s="12">
        <v>-1.8256678793931622E-4</v>
      </c>
      <c r="Z36" s="12">
        <v>-3.4148316247103089E-4</v>
      </c>
      <c r="AA36" s="12">
        <v>-3.1644754961958191E-2</v>
      </c>
    </row>
    <row r="37" spans="1:27">
      <c r="A37" s="11" t="s">
        <v>27</v>
      </c>
      <c r="B37" s="11" t="s">
        <v>11</v>
      </c>
      <c r="C37" s="12">
        <v>0</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row>
    <row r="38" spans="1:27">
      <c r="A38" s="11" t="s">
        <v>27</v>
      </c>
      <c r="B38" s="11" t="s">
        <v>8</v>
      </c>
      <c r="C38" s="12">
        <v>0</v>
      </c>
      <c r="D38" s="12">
        <v>9.1102536283926006E-2</v>
      </c>
      <c r="E38" s="12">
        <v>3.4172181454949997E-2</v>
      </c>
      <c r="F38" s="12">
        <v>7.3082414998224996E-4</v>
      </c>
      <c r="G38" s="12">
        <v>9.1354650308380991E-5</v>
      </c>
      <c r="H38" s="12">
        <v>6.464094687468161E-2</v>
      </c>
      <c r="I38" s="12">
        <v>2.6052574909193999E-5</v>
      </c>
      <c r="J38" s="12">
        <v>3.6564945267306999E-5</v>
      </c>
      <c r="K38" s="12">
        <v>7.2423579415059912E-5</v>
      </c>
      <c r="L38" s="12">
        <v>1.2425030730875899E-4</v>
      </c>
      <c r="M38" s="12">
        <v>1.79892825450086E-2</v>
      </c>
      <c r="N38" s="12">
        <v>2.0254255205133199E-3</v>
      </c>
      <c r="O38" s="12">
        <v>7.4632881983667889E-5</v>
      </c>
      <c r="P38" s="12">
        <v>2.1689742602253601E-4</v>
      </c>
      <c r="Q38" s="12">
        <v>1.6793920938263898E-2</v>
      </c>
      <c r="R38" s="12">
        <v>1.2459352115064E-5</v>
      </c>
      <c r="S38" s="12">
        <v>2.6089391315857503E-3</v>
      </c>
      <c r="T38" s="12">
        <v>1.0962875729264999E-5</v>
      </c>
      <c r="U38" s="12">
        <v>1.3335836654456001E-5</v>
      </c>
      <c r="V38" s="12">
        <v>1.3797838989629399E-4</v>
      </c>
      <c r="W38" s="12">
        <v>3.0911574672166498E-5</v>
      </c>
      <c r="X38" s="12">
        <v>4.5068735736683197E-6</v>
      </c>
      <c r="Y38" s="12">
        <v>1.2414295238571501E-5</v>
      </c>
      <c r="Z38" s="12">
        <v>2.0060723805370799E-3</v>
      </c>
      <c r="AA38" s="12">
        <v>1.2758026669872E-6</v>
      </c>
    </row>
    <row r="39" spans="1:27">
      <c r="A39" s="11" t="s">
        <v>27</v>
      </c>
      <c r="B39" s="11" t="s">
        <v>12</v>
      </c>
      <c r="C39" s="12">
        <v>0</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row>
    <row r="40" spans="1:27">
      <c r="A40" s="11" t="s">
        <v>27</v>
      </c>
      <c r="B40" s="11" t="s">
        <v>5</v>
      </c>
      <c r="C40" s="12">
        <v>0.24659016921582702</v>
      </c>
      <c r="D40" s="12">
        <v>1.132010424986943E-2</v>
      </c>
      <c r="E40" s="12">
        <v>0.13325041195413562</v>
      </c>
      <c r="F40" s="12">
        <v>2.7259023368070802E-3</v>
      </c>
      <c r="G40" s="12">
        <v>1.588726982532974E-3</v>
      </c>
      <c r="H40" s="12">
        <v>0.56757389487143706</v>
      </c>
      <c r="I40" s="12">
        <v>1.113160259540277E-3</v>
      </c>
      <c r="J40" s="12">
        <v>1.1482081818043103E-3</v>
      </c>
      <c r="K40" s="12">
        <v>9.0312990112368209E-4</v>
      </c>
      <c r="L40" s="12">
        <v>1.00224082015648E-3</v>
      </c>
      <c r="M40" s="12">
        <v>1.66711081255341E-3</v>
      </c>
      <c r="N40" s="12">
        <v>1.38236696577348E-3</v>
      </c>
      <c r="O40" s="12">
        <v>8.7563775097661105E-4</v>
      </c>
      <c r="P40" s="12">
        <v>2.8078497700222299E-3</v>
      </c>
      <c r="Q40" s="12">
        <v>51416.769865029572</v>
      </c>
      <c r="R40" s="12">
        <v>4.6434390808717396E-4</v>
      </c>
      <c r="S40" s="12">
        <v>10219.214554890039</v>
      </c>
      <c r="T40" s="12">
        <v>4.3822497506989502E-4</v>
      </c>
      <c r="U40" s="12">
        <v>4.3167712832122002E-4</v>
      </c>
      <c r="V40" s="12">
        <v>7.1840933183068504E-4</v>
      </c>
      <c r="W40" s="12">
        <v>1.7748286090813199E-3</v>
      </c>
      <c r="X40" s="12">
        <v>2.8263175099561502E-4</v>
      </c>
      <c r="Y40" s="12">
        <v>3.8587755888467299E-4</v>
      </c>
      <c r="Z40" s="12">
        <v>5957.5343834519581</v>
      </c>
      <c r="AA40" s="12">
        <v>4.5427006968814202E-5</v>
      </c>
    </row>
    <row r="41" spans="1:27">
      <c r="A41" s="11" t="s">
        <v>27</v>
      </c>
      <c r="B41" s="11" t="s">
        <v>3</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row>
    <row r="42" spans="1:27">
      <c r="A42" s="11" t="s">
        <v>27</v>
      </c>
      <c r="B42" s="11" t="s">
        <v>118</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row>
    <row r="43" spans="1:27">
      <c r="A43" s="11" t="s">
        <v>27</v>
      </c>
      <c r="B43" s="11" t="s">
        <v>10</v>
      </c>
      <c r="C43" s="12">
        <v>161452.10734328101</v>
      </c>
      <c r="D43" s="12">
        <v>30222.17426807158</v>
      </c>
      <c r="E43" s="12">
        <v>753930.18698351132</v>
      </c>
      <c r="F43" s="12">
        <v>51856.206925005412</v>
      </c>
      <c r="G43" s="12">
        <v>90249.47508230868</v>
      </c>
      <c r="H43" s="12">
        <v>352183.95998916426</v>
      </c>
      <c r="I43" s="12">
        <v>254167.76023346523</v>
      </c>
      <c r="J43" s="12">
        <v>112567.74466093213</v>
      </c>
      <c r="K43" s="12">
        <v>16.723500551029225</v>
      </c>
      <c r="L43" s="12">
        <v>161167.98252944677</v>
      </c>
      <c r="M43" s="12">
        <v>96778.676279594103</v>
      </c>
      <c r="N43" s="12">
        <v>2404.1991749336034</v>
      </c>
      <c r="O43" s="12">
        <v>8419.0914509514405</v>
      </c>
      <c r="P43" s="12">
        <v>42872.93503811027</v>
      </c>
      <c r="Q43" s="12">
        <v>194331.13178100038</v>
      </c>
      <c r="R43" s="12">
        <v>8.602876077429036E-3</v>
      </c>
      <c r="S43" s="12">
        <v>0.32838203355650891</v>
      </c>
      <c r="T43" s="12">
        <v>5692.595544806597</v>
      </c>
      <c r="U43" s="12">
        <v>1.7614874741549338</v>
      </c>
      <c r="V43" s="12">
        <v>61492.289853897062</v>
      </c>
      <c r="W43" s="12">
        <v>23938.744668071693</v>
      </c>
      <c r="X43" s="12">
        <v>2.2710324520392464E-3</v>
      </c>
      <c r="Y43" s="12">
        <v>3904.8513617890098</v>
      </c>
      <c r="Z43" s="12">
        <v>44912.821667865544</v>
      </c>
      <c r="AA43" s="12">
        <v>2.0203667290306287E-2</v>
      </c>
    </row>
    <row r="44" spans="1:27">
      <c r="A44" s="11" t="s">
        <v>27</v>
      </c>
      <c r="B44" s="11" t="s">
        <v>9</v>
      </c>
      <c r="C44" s="12">
        <v>1.6573413105408872</v>
      </c>
      <c r="D44" s="12">
        <v>0.64765351328642651</v>
      </c>
      <c r="E44" s="12">
        <v>1.4245722894311039</v>
      </c>
      <c r="F44" s="12">
        <v>7.0778797569425081E-2</v>
      </c>
      <c r="G44" s="12">
        <v>2.1646919290574339E-2</v>
      </c>
      <c r="H44" s="12">
        <v>4.2028593278651263</v>
      </c>
      <c r="I44" s="12">
        <v>1.8549137069684003</v>
      </c>
      <c r="J44" s="12">
        <v>2.4202363354777749</v>
      </c>
      <c r="K44" s="12">
        <v>87334.429720794651</v>
      </c>
      <c r="L44" s="12">
        <v>36221.147921943011</v>
      </c>
      <c r="M44" s="12">
        <v>85415.249569268111</v>
      </c>
      <c r="N44" s="12">
        <v>88987.726315863969</v>
      </c>
      <c r="O44" s="12">
        <v>3.2942296656831762E-3</v>
      </c>
      <c r="P44" s="12">
        <v>0.15699335371704959</v>
      </c>
      <c r="Q44" s="12">
        <v>103827.80351003174</v>
      </c>
      <c r="R44" s="12">
        <v>77466.236124373521</v>
      </c>
      <c r="S44" s="12">
        <v>151334.30634901457</v>
      </c>
      <c r="T44" s="12">
        <v>126966.50918598326</v>
      </c>
      <c r="U44" s="12">
        <v>76607.070098537588</v>
      </c>
      <c r="V44" s="12">
        <v>178647.56691920632</v>
      </c>
      <c r="W44" s="12">
        <v>21991.183176747814</v>
      </c>
      <c r="X44" s="12">
        <v>7.0958598894162118E-4</v>
      </c>
      <c r="Y44" s="12">
        <v>2737.1653477557479</v>
      </c>
      <c r="Z44" s="12">
        <v>32567.743387580223</v>
      </c>
      <c r="AA44" s="12">
        <v>297.27654688425821</v>
      </c>
    </row>
    <row r="45" spans="1:27">
      <c r="A45" s="11" t="s">
        <v>27</v>
      </c>
      <c r="B45" s="11" t="s">
        <v>102</v>
      </c>
      <c r="C45" s="12">
        <v>1.0520035837123789</v>
      </c>
      <c r="D45" s="12">
        <v>0.29031643346555402</v>
      </c>
      <c r="E45" s="12">
        <v>1.379199427202318</v>
      </c>
      <c r="F45" s="12">
        <v>1.368945660322652</v>
      </c>
      <c r="G45" s="12">
        <v>0.13945031756849602</v>
      </c>
      <c r="H45" s="12">
        <v>166911.80451628441</v>
      </c>
      <c r="I45" s="12">
        <v>2.3568740012647998E-2</v>
      </c>
      <c r="J45" s="12">
        <v>102669.73050904307</v>
      </c>
      <c r="K45" s="12">
        <v>38106.698444859714</v>
      </c>
      <c r="L45" s="12">
        <v>33931.085217018495</v>
      </c>
      <c r="M45" s="12">
        <v>77034.596129350757</v>
      </c>
      <c r="N45" s="12">
        <v>64990.590376883782</v>
      </c>
      <c r="O45" s="12">
        <v>24402.649405005366</v>
      </c>
      <c r="P45" s="12">
        <v>4.0689931917374897E-2</v>
      </c>
      <c r="Q45" s="12">
        <v>5.9874846789849501E-2</v>
      </c>
      <c r="R45" s="12">
        <v>5.18531159083623E-2</v>
      </c>
      <c r="S45" s="12">
        <v>54255.895376835113</v>
      </c>
      <c r="T45" s="12">
        <v>2.7001497155101261E-2</v>
      </c>
      <c r="U45" s="12">
        <v>150276.43574300368</v>
      </c>
      <c r="V45" s="12">
        <v>79713.308732255726</v>
      </c>
      <c r="W45" s="12">
        <v>471.6548006059549</v>
      </c>
      <c r="X45" s="12">
        <v>6.6018884568719094E-3</v>
      </c>
      <c r="Y45" s="12">
        <v>5.5799663851840596E-3</v>
      </c>
      <c r="Z45" s="12">
        <v>1.36268124018009E-2</v>
      </c>
      <c r="AA45" s="12">
        <v>1.9646208415916751E-3</v>
      </c>
    </row>
    <row r="46" spans="1:27">
      <c r="A46" s="11" t="s">
        <v>27</v>
      </c>
      <c r="B46" s="11" t="s">
        <v>15</v>
      </c>
      <c r="C46" s="12">
        <v>0</v>
      </c>
      <c r="D46" s="12">
        <v>0</v>
      </c>
      <c r="E46" s="12">
        <v>2.4428666090701898</v>
      </c>
      <c r="F46" s="12">
        <v>0.83593783576446001</v>
      </c>
      <c r="G46" s="12">
        <v>2.5452410614020701E-2</v>
      </c>
      <c r="H46" s="12">
        <v>7.4112721003393309</v>
      </c>
      <c r="I46" s="12">
        <v>5.3969445659021002E-3</v>
      </c>
      <c r="J46" s="12">
        <v>3.5544595302938299E-3</v>
      </c>
      <c r="K46" s="12">
        <v>1.80504182532058E-3</v>
      </c>
      <c r="L46" s="12">
        <v>5.2692448828139003E-3</v>
      </c>
      <c r="M46" s="12">
        <v>9.95396304695975E-3</v>
      </c>
      <c r="N46" s="12">
        <v>1.09651635009511E-2</v>
      </c>
      <c r="O46" s="12">
        <v>5.797225401620425</v>
      </c>
      <c r="P46" s="12">
        <v>9.8636862126628699E-3</v>
      </c>
      <c r="Q46" s="12">
        <v>56645.241938909647</v>
      </c>
      <c r="R46" s="12">
        <v>5.8939952679687799E-3</v>
      </c>
      <c r="S46" s="12">
        <v>23583.806069861177</v>
      </c>
      <c r="T46" s="12">
        <v>3.82502190687693E-3</v>
      </c>
      <c r="U46" s="12">
        <v>5.9177525394005694E-3</v>
      </c>
      <c r="V46" s="12">
        <v>1.2304938005629129E-2</v>
      </c>
      <c r="W46" s="12">
        <v>1.996357853925412E-3</v>
      </c>
      <c r="X46" s="12">
        <v>1.1300674591937501E-3</v>
      </c>
      <c r="Y46" s="12">
        <v>7.8680175880831095E-4</v>
      </c>
      <c r="Z46" s="12">
        <v>2481.0357355326578</v>
      </c>
      <c r="AA46" s="12">
        <v>1.3725743750128168E-4</v>
      </c>
    </row>
    <row r="47" spans="1:27">
      <c r="A47" s="11" t="s">
        <v>27</v>
      </c>
      <c r="B47" s="11" t="s">
        <v>17</v>
      </c>
      <c r="C47" s="12">
        <v>0</v>
      </c>
      <c r="D47" s="12">
        <v>0</v>
      </c>
      <c r="E47" s="12">
        <v>0</v>
      </c>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row>
    <row r="48" spans="1:27">
      <c r="A48" s="35" t="s">
        <v>98</v>
      </c>
      <c r="B48" s="35"/>
      <c r="C48" s="29">
        <v>161454.01127476076</v>
      </c>
      <c r="D48" s="29">
        <v>30222.924344225401</v>
      </c>
      <c r="E48" s="29">
        <v>77196.256169992004</v>
      </c>
      <c r="F48" s="29">
        <v>15886.361943643882</v>
      </c>
      <c r="G48" s="29">
        <v>71477.969202496854</v>
      </c>
      <c r="H48" s="29">
        <v>352188.79292407155</v>
      </c>
      <c r="I48" s="29">
        <v>-22904.051382746471</v>
      </c>
      <c r="J48" s="29">
        <v>69201.297905317115</v>
      </c>
      <c r="K48" s="29">
        <v>-65550.039432435835</v>
      </c>
      <c r="L48" s="29">
        <v>46420.481290987278</v>
      </c>
      <c r="M48" s="29">
        <v>182193.94215877209</v>
      </c>
      <c r="N48" s="29">
        <v>91391.858964991407</v>
      </c>
      <c r="O48" s="29">
        <v>-138900.08143814924</v>
      </c>
      <c r="P48" s="29">
        <v>30221.259431926421</v>
      </c>
      <c r="Q48" s="29">
        <v>349575.72088334104</v>
      </c>
      <c r="R48" s="29">
        <v>-28406.311824597899</v>
      </c>
      <c r="S48" s="29">
        <v>161553.8490790613</v>
      </c>
      <c r="T48" s="29">
        <v>27040.823317194721</v>
      </c>
      <c r="U48" s="29">
        <v>76608.76423110388</v>
      </c>
      <c r="V48" s="29">
        <v>240139.85681156258</v>
      </c>
      <c r="W48" s="29">
        <v>45929.929263364735</v>
      </c>
      <c r="X48" s="29">
        <v>-0.5154606431467883</v>
      </c>
      <c r="Y48" s="29">
        <v>6642.0169252698233</v>
      </c>
      <c r="Z48" s="29">
        <v>83438.101103486944</v>
      </c>
      <c r="AA48" s="29">
        <v>297.26515249939621</v>
      </c>
    </row>
    <row r="50" spans="1:27">
      <c r="A50" s="8" t="s">
        <v>23</v>
      </c>
      <c r="B50" s="8" t="s">
        <v>24</v>
      </c>
      <c r="C50" s="8" t="s">
        <v>32</v>
      </c>
      <c r="D50" s="8" t="s">
        <v>33</v>
      </c>
      <c r="E50" s="8" t="s">
        <v>34</v>
      </c>
      <c r="F50" s="8" t="s">
        <v>35</v>
      </c>
      <c r="G50" s="8" t="s">
        <v>36</v>
      </c>
      <c r="H50" s="8" t="s">
        <v>37</v>
      </c>
      <c r="I50" s="8" t="s">
        <v>38</v>
      </c>
      <c r="J50" s="8" t="s">
        <v>39</v>
      </c>
      <c r="K50" s="8" t="s">
        <v>40</v>
      </c>
      <c r="L50" s="8" t="s">
        <v>41</v>
      </c>
      <c r="M50" s="8" t="s">
        <v>42</v>
      </c>
      <c r="N50" s="8" t="s">
        <v>43</v>
      </c>
      <c r="O50" s="8" t="s">
        <v>44</v>
      </c>
      <c r="P50" s="8" t="s">
        <v>45</v>
      </c>
      <c r="Q50" s="8" t="s">
        <v>46</v>
      </c>
      <c r="R50" s="8" t="s">
        <v>47</v>
      </c>
      <c r="S50" s="8" t="s">
        <v>48</v>
      </c>
      <c r="T50" s="8" t="s">
        <v>49</v>
      </c>
      <c r="U50" s="8" t="s">
        <v>50</v>
      </c>
      <c r="V50" s="8" t="s">
        <v>84</v>
      </c>
      <c r="W50" s="8" t="s">
        <v>85</v>
      </c>
      <c r="X50" s="8" t="s">
        <v>86</v>
      </c>
      <c r="Y50" s="8" t="s">
        <v>87</v>
      </c>
      <c r="Z50" s="8" t="s">
        <v>111</v>
      </c>
      <c r="AA50" s="8" t="s">
        <v>112</v>
      </c>
    </row>
    <row r="51" spans="1:27">
      <c r="A51" s="11" t="s">
        <v>28</v>
      </c>
      <c r="B51" s="11" t="s">
        <v>2</v>
      </c>
      <c r="C51" s="12">
        <v>0</v>
      </c>
      <c r="D51" s="12">
        <v>0</v>
      </c>
      <c r="E51" s="12">
        <v>0</v>
      </c>
      <c r="F51" s="12">
        <v>0</v>
      </c>
      <c r="G51" s="12">
        <v>0</v>
      </c>
      <c r="H51" s="12">
        <v>0</v>
      </c>
      <c r="I51" s="12">
        <v>0</v>
      </c>
      <c r="J51" s="12">
        <v>0</v>
      </c>
      <c r="K51" s="12">
        <v>0</v>
      </c>
      <c r="L51" s="12">
        <v>0</v>
      </c>
      <c r="M51" s="12">
        <v>0</v>
      </c>
      <c r="N51" s="12">
        <v>0</v>
      </c>
      <c r="O51" s="12">
        <v>0</v>
      </c>
      <c r="P51" s="12">
        <v>0</v>
      </c>
      <c r="Q51" s="12">
        <v>0</v>
      </c>
      <c r="R51" s="12">
        <v>0</v>
      </c>
      <c r="S51" s="12">
        <v>0</v>
      </c>
      <c r="T51" s="12">
        <v>0</v>
      </c>
      <c r="U51" s="12">
        <v>0</v>
      </c>
      <c r="V51" s="12">
        <v>0</v>
      </c>
      <c r="W51" s="12">
        <v>0</v>
      </c>
      <c r="X51" s="12">
        <v>0</v>
      </c>
      <c r="Y51" s="12">
        <v>0</v>
      </c>
      <c r="Z51" s="12">
        <v>0</v>
      </c>
      <c r="AA51" s="12">
        <v>0</v>
      </c>
    </row>
    <row r="52" spans="1:27">
      <c r="A52" s="11" t="s">
        <v>28</v>
      </c>
      <c r="B52" s="11" t="s">
        <v>11</v>
      </c>
      <c r="C52" s="12">
        <v>0</v>
      </c>
      <c r="D52" s="12">
        <v>0</v>
      </c>
      <c r="E52" s="12">
        <v>-786028.58864321152</v>
      </c>
      <c r="F52" s="12">
        <v>-0.94448696206995175</v>
      </c>
      <c r="G52" s="12">
        <v>-771360.48680111545</v>
      </c>
      <c r="H52" s="12">
        <v>-666142.75940330536</v>
      </c>
      <c r="I52" s="12">
        <v>-526837.69564627379</v>
      </c>
      <c r="J52" s="12">
        <v>-208145.53500529123</v>
      </c>
      <c r="K52" s="12">
        <v>-964379.53003881115</v>
      </c>
      <c r="L52" s="12">
        <v>-0.21052324092107358</v>
      </c>
      <c r="M52" s="12">
        <v>-10.494534937695326</v>
      </c>
      <c r="N52" s="12">
        <v>-5.4586334789533822E-3</v>
      </c>
      <c r="O52" s="12">
        <v>-4.7169868014112423E-2</v>
      </c>
      <c r="P52" s="12">
        <v>-16.22209228056899</v>
      </c>
      <c r="Q52" s="12">
        <v>-9.1405103906738998E-4</v>
      </c>
      <c r="R52" s="12">
        <v>-3.0054134077785295</v>
      </c>
      <c r="S52" s="12">
        <v>-7.5816191822630136E-2</v>
      </c>
      <c r="T52" s="12">
        <v>-0.22509743038685912</v>
      </c>
      <c r="U52" s="12">
        <v>-1.0313029741492272E-3</v>
      </c>
      <c r="V52" s="12">
        <v>-2.0402450513747374E-3</v>
      </c>
      <c r="W52" s="12">
        <v>-2.1020750186943033E-4</v>
      </c>
      <c r="X52" s="12">
        <v>-6.5579359875323304E-2</v>
      </c>
      <c r="Y52" s="12">
        <v>-8.7015077192751936E-2</v>
      </c>
      <c r="Z52" s="12">
        <v>-3.7449931724477803E-5</v>
      </c>
      <c r="AA52" s="12">
        <v>0</v>
      </c>
    </row>
    <row r="53" spans="1:27">
      <c r="A53" s="11" t="s">
        <v>28</v>
      </c>
      <c r="B53" s="11" t="s">
        <v>8</v>
      </c>
      <c r="C53" s="12">
        <v>0</v>
      </c>
      <c r="D53" s="12">
        <v>9.9939149260960508E-2</v>
      </c>
      <c r="E53" s="12">
        <v>1.6205846841549999E-2</v>
      </c>
      <c r="F53" s="12">
        <v>3.5811173673407998E-2</v>
      </c>
      <c r="G53" s="12">
        <v>1.4929154017161199E-4</v>
      </c>
      <c r="H53" s="12">
        <v>1.05862859405884E-2</v>
      </c>
      <c r="I53" s="12">
        <v>1.5084627078759001E-2</v>
      </c>
      <c r="J53" s="12">
        <v>5.3657898661126999E-3</v>
      </c>
      <c r="K53" s="12">
        <v>2.1265949856789901E-4</v>
      </c>
      <c r="L53" s="12">
        <v>1.598614466724E-2</v>
      </c>
      <c r="M53" s="12">
        <v>1.6632002584903599E-4</v>
      </c>
      <c r="N53" s="12">
        <v>1.2156643160961E-2</v>
      </c>
      <c r="O53" s="12">
        <v>2.0842967087395099E-2</v>
      </c>
      <c r="P53" s="12">
        <v>2.3659955159425198E-5</v>
      </c>
      <c r="Q53" s="12">
        <v>2.9005457995145999E-2</v>
      </c>
      <c r="R53" s="12">
        <v>2.1886147583904001E-5</v>
      </c>
      <c r="S53" s="12">
        <v>7.6824235633732101E-4</v>
      </c>
      <c r="T53" s="12">
        <v>6.3715050870741006E-5</v>
      </c>
      <c r="U53" s="12">
        <v>1.9032906653535901E-2</v>
      </c>
      <c r="V53" s="12">
        <v>1.0952861518436501E-3</v>
      </c>
      <c r="W53" s="12">
        <v>0.42744575558455</v>
      </c>
      <c r="X53" s="12">
        <v>1.04680318202786</v>
      </c>
      <c r="Y53" s="12">
        <v>2.4922577103928998E-4</v>
      </c>
      <c r="Z53" s="12">
        <v>1.3239069063146699E-3</v>
      </c>
      <c r="AA53" s="12">
        <v>4.30268572814827E-6</v>
      </c>
    </row>
    <row r="54" spans="1:27">
      <c r="A54" s="11" t="s">
        <v>28</v>
      </c>
      <c r="B54" s="11" t="s">
        <v>12</v>
      </c>
      <c r="C54" s="12">
        <v>0</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row>
    <row r="55" spans="1:27">
      <c r="A55" s="11" t="s">
        <v>28</v>
      </c>
      <c r="B55" s="11" t="s">
        <v>5</v>
      </c>
      <c r="C55" s="12">
        <v>0.73600598172644904</v>
      </c>
      <c r="D55" s="12">
        <v>2.4945453452079598E-3</v>
      </c>
      <c r="E55" s="12">
        <v>3.8743359363026799E-3</v>
      </c>
      <c r="F55" s="12">
        <v>2.4071247021405232E-2</v>
      </c>
      <c r="G55" s="12">
        <v>1.131050402634171E-3</v>
      </c>
      <c r="H55" s="12">
        <v>2.6947733854060301E-3</v>
      </c>
      <c r="I55" s="12">
        <v>2.2706897015566997E-3</v>
      </c>
      <c r="J55" s="12">
        <v>1.056098351398209E-3</v>
      </c>
      <c r="K55" s="12">
        <v>8.8160231318398297E-4</v>
      </c>
      <c r="L55" s="12">
        <v>2.7000027387657994E-3</v>
      </c>
      <c r="M55" s="12">
        <v>3.18956294801425E-3</v>
      </c>
      <c r="N55" s="12">
        <v>4.1651918635153898E-3</v>
      </c>
      <c r="O55" s="12">
        <v>44036.877529980811</v>
      </c>
      <c r="P55" s="12">
        <v>8.1771628275584707E-4</v>
      </c>
      <c r="Q55" s="12">
        <v>2.98103424290722E-3</v>
      </c>
      <c r="R55" s="12">
        <v>4.2504982133284894E-4</v>
      </c>
      <c r="S55" s="12">
        <v>5.7609289439829403E-2</v>
      </c>
      <c r="T55" s="12">
        <v>1332.9025556923277</v>
      </c>
      <c r="U55" s="12">
        <v>14307.595760450773</v>
      </c>
      <c r="V55" s="12">
        <v>2.9010713423699398E-4</v>
      </c>
      <c r="W55" s="12">
        <v>11139.5853014938</v>
      </c>
      <c r="X55" s="12">
        <v>20508.122861080359</v>
      </c>
      <c r="Y55" s="12">
        <v>1.1651977537172689E-4</v>
      </c>
      <c r="Z55" s="12">
        <v>3.0485966941394197E-4</v>
      </c>
      <c r="AA55" s="12">
        <v>3.8804532002683799E-4</v>
      </c>
    </row>
    <row r="56" spans="1:27">
      <c r="A56" s="11" t="s">
        <v>28</v>
      </c>
      <c r="B56" s="11" t="s">
        <v>3</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c r="V56" s="12">
        <v>0</v>
      </c>
      <c r="W56" s="12">
        <v>0</v>
      </c>
      <c r="X56" s="12">
        <v>0</v>
      </c>
      <c r="Y56" s="12">
        <v>0</v>
      </c>
      <c r="Z56" s="12">
        <v>0</v>
      </c>
      <c r="AA56" s="12">
        <v>0</v>
      </c>
    </row>
    <row r="57" spans="1:27">
      <c r="A57" s="11" t="s">
        <v>28</v>
      </c>
      <c r="B57" s="11" t="s">
        <v>118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row>
    <row r="58" spans="1:27">
      <c r="A58" s="11" t="s">
        <v>28</v>
      </c>
      <c r="B58" s="11" t="s">
        <v>10</v>
      </c>
      <c r="C58" s="12">
        <v>14.602687639904042</v>
      </c>
      <c r="D58" s="12">
        <v>145172.14176475463</v>
      </c>
      <c r="E58" s="12">
        <v>200111.71585754713</v>
      </c>
      <c r="F58" s="12">
        <v>172604.0736300002</v>
      </c>
      <c r="G58" s="12">
        <v>183137.98328890896</v>
      </c>
      <c r="H58" s="12">
        <v>127144.45288450041</v>
      </c>
      <c r="I58" s="12">
        <v>36807.787864427453</v>
      </c>
      <c r="J58" s="12">
        <v>70322.21702753639</v>
      </c>
      <c r="K58" s="12">
        <v>77313.968612852885</v>
      </c>
      <c r="L58" s="12">
        <v>0.10099309068301249</v>
      </c>
      <c r="M58" s="12">
        <v>232653.98295618698</v>
      </c>
      <c r="N58" s="12">
        <v>0.18450656514728692</v>
      </c>
      <c r="O58" s="12">
        <v>1.9773060966358173E-2</v>
      </c>
      <c r="P58" s="12">
        <v>7644.5327257896706</v>
      </c>
      <c r="Q58" s="12">
        <v>52298.410081152382</v>
      </c>
      <c r="R58" s="12">
        <v>25291.505409590231</v>
      </c>
      <c r="S58" s="12">
        <v>3205.6981461576388</v>
      </c>
      <c r="T58" s="12">
        <v>0.11013711779407905</v>
      </c>
      <c r="U58" s="12">
        <v>2.3280144329966768E-2</v>
      </c>
      <c r="V58" s="12">
        <v>25188.693908375604</v>
      </c>
      <c r="W58" s="12">
        <v>3062.8915296089167</v>
      </c>
      <c r="X58" s="12">
        <v>4075.7130399100834</v>
      </c>
      <c r="Y58" s="12">
        <v>1.1075273376031844</v>
      </c>
      <c r="Z58" s="12">
        <v>31995.597969301161</v>
      </c>
      <c r="AA58" s="12">
        <v>17697.068630902697</v>
      </c>
    </row>
    <row r="59" spans="1:27">
      <c r="A59" s="11" t="s">
        <v>28</v>
      </c>
      <c r="B59" s="11" t="s">
        <v>9</v>
      </c>
      <c r="C59" s="12">
        <v>1.3083301687632858</v>
      </c>
      <c r="D59" s="12">
        <v>0.60474720590033904</v>
      </c>
      <c r="E59" s="12">
        <v>0.70462426972230185</v>
      </c>
      <c r="F59" s="12">
        <v>3.2950628456336544</v>
      </c>
      <c r="G59" s="12">
        <v>5.82066588157093E-3</v>
      </c>
      <c r="H59" s="12">
        <v>1.4399894708082289E-2</v>
      </c>
      <c r="I59" s="12">
        <v>2.026211652887493E-2</v>
      </c>
      <c r="J59" s="12">
        <v>3624.2908315891959</v>
      </c>
      <c r="K59" s="12">
        <v>11488.743868331092</v>
      </c>
      <c r="L59" s="12">
        <v>127426.20270376083</v>
      </c>
      <c r="M59" s="12">
        <v>1.5626360400094151E-2</v>
      </c>
      <c r="N59" s="12">
        <v>45610.600876593169</v>
      </c>
      <c r="O59" s="12">
        <v>0.29266044606311697</v>
      </c>
      <c r="P59" s="12">
        <v>2915.0034569251184</v>
      </c>
      <c r="Q59" s="12">
        <v>32334.778276651108</v>
      </c>
      <c r="R59" s="12">
        <v>23010.006741960395</v>
      </c>
      <c r="S59" s="12">
        <v>79110.007368392384</v>
      </c>
      <c r="T59" s="12">
        <v>5.8499021497463348E-3</v>
      </c>
      <c r="U59" s="12">
        <v>48658.06763327415</v>
      </c>
      <c r="V59" s="12">
        <v>9728.8933727204439</v>
      </c>
      <c r="W59" s="12">
        <v>18432.974168761077</v>
      </c>
      <c r="X59" s="12">
        <v>1965.0156393281734</v>
      </c>
      <c r="Y59" s="12">
        <v>8905.410142311559</v>
      </c>
      <c r="Z59" s="12">
        <v>3838.293209200981</v>
      </c>
      <c r="AA59" s="12">
        <v>21.758900692093416</v>
      </c>
    </row>
    <row r="60" spans="1:27">
      <c r="A60" s="11" t="s">
        <v>28</v>
      </c>
      <c r="B60" s="11" t="s">
        <v>102</v>
      </c>
      <c r="C60" s="12">
        <v>2.1487132850034238</v>
      </c>
      <c r="D60" s="12">
        <v>0.24036420537575462</v>
      </c>
      <c r="E60" s="12">
        <v>3.2558509240663197E-2</v>
      </c>
      <c r="F60" s="12">
        <v>45772.1825901435</v>
      </c>
      <c r="G60" s="12">
        <v>4.20463882465082E-2</v>
      </c>
      <c r="H60" s="12">
        <v>1.9023692822167141E-3</v>
      </c>
      <c r="I60" s="12">
        <v>42247.362968444861</v>
      </c>
      <c r="J60" s="12">
        <v>53917.028624791892</v>
      </c>
      <c r="K60" s="12">
        <v>94389.325444716276</v>
      </c>
      <c r="L60" s="12">
        <v>112797.22911986825</v>
      </c>
      <c r="M60" s="12">
        <v>0.15930821296090181</v>
      </c>
      <c r="N60" s="12">
        <v>1.8741082587047979E-2</v>
      </c>
      <c r="O60" s="12">
        <v>32408.417440036359</v>
      </c>
      <c r="P60" s="12">
        <v>3.8202722840319892E-2</v>
      </c>
      <c r="Q60" s="12">
        <v>41565.174750898281</v>
      </c>
      <c r="R60" s="12">
        <v>6.3605525503287394E-2</v>
      </c>
      <c r="S60" s="12">
        <v>17130.643821044399</v>
      </c>
      <c r="T60" s="12">
        <v>6751.1560314377512</v>
      </c>
      <c r="U60" s="12">
        <v>25179.360408118329</v>
      </c>
      <c r="V60" s="12">
        <v>2.0087582326055502E-2</v>
      </c>
      <c r="W60" s="12">
        <v>1.8742967362453091E-2</v>
      </c>
      <c r="X60" s="12">
        <v>6883.028030019409</v>
      </c>
      <c r="Y60" s="12">
        <v>1.7260420159182999E-2</v>
      </c>
      <c r="Z60" s="12">
        <v>0.72155729199276808</v>
      </c>
      <c r="AA60" s="12">
        <v>1795.8087859436348</v>
      </c>
    </row>
    <row r="61" spans="1:27">
      <c r="A61" s="11" t="s">
        <v>28</v>
      </c>
      <c r="B61" s="11" t="s">
        <v>15</v>
      </c>
      <c r="C61" s="12">
        <v>0</v>
      </c>
      <c r="D61" s="12">
        <v>0</v>
      </c>
      <c r="E61" s="12">
        <v>1.1660883094260601</v>
      </c>
      <c r="F61" s="12">
        <v>3.7824488140624899</v>
      </c>
      <c r="G61" s="12">
        <v>1.6389614611497599E-2</v>
      </c>
      <c r="H61" s="12">
        <v>1.097070725025791E-2</v>
      </c>
      <c r="I61" s="12">
        <v>0.37137714133180799</v>
      </c>
      <c r="J61" s="12">
        <v>1.272062818354827E-2</v>
      </c>
      <c r="K61" s="12">
        <v>4.2551683473891905E-3</v>
      </c>
      <c r="L61" s="12">
        <v>2.6212844820313053E-2</v>
      </c>
      <c r="M61" s="12">
        <v>0.12175893805591766</v>
      </c>
      <c r="N61" s="12">
        <v>1.3104030047165921E-2</v>
      </c>
      <c r="O61" s="12">
        <v>1.05488684938741</v>
      </c>
      <c r="P61" s="12">
        <v>1.1881000022812121E-2</v>
      </c>
      <c r="Q61" s="12">
        <v>4.6691103035229951</v>
      </c>
      <c r="R61" s="12">
        <v>7.8238192648343793E-3</v>
      </c>
      <c r="S61" s="12">
        <v>1.0715049927740391E-2</v>
      </c>
      <c r="T61" s="12">
        <v>8.1340409920527997E-3</v>
      </c>
      <c r="U61" s="12">
        <v>5231.146473452146</v>
      </c>
      <c r="V61" s="12">
        <v>2.676833694543139E-2</v>
      </c>
      <c r="W61" s="12">
        <v>3095.2243539846218</v>
      </c>
      <c r="X61" s="12">
        <v>5328.7512145761048</v>
      </c>
      <c r="Y61" s="12">
        <v>573.66178273396031</v>
      </c>
      <c r="Z61" s="12">
        <v>1.1922461583872938E-3</v>
      </c>
      <c r="AA61" s="12">
        <v>9.7346620402342001</v>
      </c>
    </row>
    <row r="62" spans="1:27">
      <c r="A62" s="11" t="s">
        <v>28</v>
      </c>
      <c r="B62" s="11" t="s">
        <v>17</v>
      </c>
      <c r="C62" s="12">
        <v>0</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row>
    <row r="63" spans="1:27">
      <c r="A63" s="35" t="s">
        <v>98</v>
      </c>
      <c r="B63" s="35"/>
      <c r="C63" s="29">
        <v>16.647023790393774</v>
      </c>
      <c r="D63" s="29">
        <v>145172.84894565516</v>
      </c>
      <c r="E63" s="29">
        <v>-585916.14808121196</v>
      </c>
      <c r="F63" s="29">
        <v>172606.48408830445</v>
      </c>
      <c r="G63" s="29">
        <v>-588222.49641119863</v>
      </c>
      <c r="H63" s="29">
        <v>-538998.2788378509</v>
      </c>
      <c r="I63" s="29">
        <v>-490029.87016441306</v>
      </c>
      <c r="J63" s="29">
        <v>-134199.02072427742</v>
      </c>
      <c r="K63" s="29">
        <v>-875576.81646336545</v>
      </c>
      <c r="L63" s="29">
        <v>127426.11185975801</v>
      </c>
      <c r="M63" s="29">
        <v>232643.50740349267</v>
      </c>
      <c r="N63" s="29">
        <v>45610.79624635986</v>
      </c>
      <c r="O63" s="29">
        <v>44037.163636586913</v>
      </c>
      <c r="P63" s="29">
        <v>10543.314931810459</v>
      </c>
      <c r="Q63" s="29">
        <v>84633.219430244688</v>
      </c>
      <c r="R63" s="29">
        <v>48298.507185078815</v>
      </c>
      <c r="S63" s="29">
        <v>82315.688075889993</v>
      </c>
      <c r="T63" s="29">
        <v>1332.7935089969355</v>
      </c>
      <c r="U63" s="29">
        <v>62965.704675472931</v>
      </c>
      <c r="V63" s="29">
        <v>34917.58662624428</v>
      </c>
      <c r="W63" s="29">
        <v>32635.878235411874</v>
      </c>
      <c r="X63" s="29">
        <v>26549.832764140767</v>
      </c>
      <c r="Y63" s="29">
        <v>8906.4310203175155</v>
      </c>
      <c r="Z63" s="29">
        <v>35833.892769818784</v>
      </c>
      <c r="AA63" s="29">
        <v>17718.827923942797</v>
      </c>
    </row>
    <row r="65" spans="1:27">
      <c r="A65" s="8" t="s">
        <v>23</v>
      </c>
      <c r="B65" s="8" t="s">
        <v>24</v>
      </c>
      <c r="C65" s="8" t="s">
        <v>32</v>
      </c>
      <c r="D65" s="8" t="s">
        <v>33</v>
      </c>
      <c r="E65" s="8" t="s">
        <v>34</v>
      </c>
      <c r="F65" s="8" t="s">
        <v>35</v>
      </c>
      <c r="G65" s="8" t="s">
        <v>36</v>
      </c>
      <c r="H65" s="8" t="s">
        <v>37</v>
      </c>
      <c r="I65" s="8" t="s">
        <v>38</v>
      </c>
      <c r="J65" s="8" t="s">
        <v>39</v>
      </c>
      <c r="K65" s="8" t="s">
        <v>40</v>
      </c>
      <c r="L65" s="8" t="s">
        <v>41</v>
      </c>
      <c r="M65" s="8" t="s">
        <v>42</v>
      </c>
      <c r="N65" s="8" t="s">
        <v>43</v>
      </c>
      <c r="O65" s="8" t="s">
        <v>44</v>
      </c>
      <c r="P65" s="8" t="s">
        <v>45</v>
      </c>
      <c r="Q65" s="8" t="s">
        <v>46</v>
      </c>
      <c r="R65" s="8" t="s">
        <v>47</v>
      </c>
      <c r="S65" s="8" t="s">
        <v>48</v>
      </c>
      <c r="T65" s="8" t="s">
        <v>49</v>
      </c>
      <c r="U65" s="8" t="s">
        <v>50</v>
      </c>
      <c r="V65" s="8" t="s">
        <v>84</v>
      </c>
      <c r="W65" s="8" t="s">
        <v>85</v>
      </c>
      <c r="X65" s="8" t="s">
        <v>86</v>
      </c>
      <c r="Y65" s="8" t="s">
        <v>87</v>
      </c>
      <c r="Z65" s="8" t="s">
        <v>111</v>
      </c>
      <c r="AA65" s="8" t="s">
        <v>112</v>
      </c>
    </row>
    <row r="66" spans="1:27">
      <c r="A66" s="11" t="s">
        <v>29</v>
      </c>
      <c r="B66" s="11" t="s">
        <v>2</v>
      </c>
      <c r="C66" s="12">
        <v>0</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row>
    <row r="67" spans="1:27">
      <c r="A67" s="11" t="s">
        <v>29</v>
      </c>
      <c r="B67" s="11" t="s">
        <v>11</v>
      </c>
      <c r="C67" s="12">
        <v>0</v>
      </c>
      <c r="D67" s="12">
        <v>0</v>
      </c>
      <c r="E67" s="12">
        <v>0</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row>
    <row r="68" spans="1:27">
      <c r="A68" s="11" t="s">
        <v>29</v>
      </c>
      <c r="B68" s="11" t="s">
        <v>8</v>
      </c>
      <c r="C68" s="12">
        <v>0</v>
      </c>
      <c r="D68" s="12">
        <v>9.1940527596869992E-2</v>
      </c>
      <c r="E68" s="12">
        <v>8.4961024140499889E-3</v>
      </c>
      <c r="F68" s="12">
        <v>5.5678685438175001E-5</v>
      </c>
      <c r="G68" s="12">
        <v>8.7639056812686402E-4</v>
      </c>
      <c r="H68" s="12">
        <v>7.6666073186855499E-3</v>
      </c>
      <c r="I68" s="12">
        <v>1.5654664459279199E-4</v>
      </c>
      <c r="J68" s="12">
        <v>6.5413014534841602E-3</v>
      </c>
      <c r="K68" s="12">
        <v>1.8465389525973999E-4</v>
      </c>
      <c r="L68" s="12">
        <v>6.3966772299179995E-3</v>
      </c>
      <c r="M68" s="12">
        <v>2.9788284502753203E-3</v>
      </c>
      <c r="N68" s="12">
        <v>9.4958411320694904E-3</v>
      </c>
      <c r="O68" s="12">
        <v>2.5225698009956102E-3</v>
      </c>
      <c r="P68" s="12">
        <v>3.5760766410020398E-5</v>
      </c>
      <c r="Q68" s="12">
        <v>1.1102706228053E-2</v>
      </c>
      <c r="R68" s="12">
        <v>1.6156348076107202E-5</v>
      </c>
      <c r="S68" s="12">
        <v>8.8542884317522699E-5</v>
      </c>
      <c r="T68" s="12">
        <v>3.90785164016105E-5</v>
      </c>
      <c r="U68" s="12">
        <v>2.2097168731240001E-5</v>
      </c>
      <c r="V68" s="12">
        <v>1.20138216925737E-4</v>
      </c>
      <c r="W68" s="12">
        <v>5.1243758659389E-3</v>
      </c>
      <c r="X68" s="12">
        <v>1.21288057350056E-5</v>
      </c>
      <c r="Y68" s="12">
        <v>3.4735403042185001E-6</v>
      </c>
      <c r="Z68" s="12">
        <v>2.5649262640779701E-5</v>
      </c>
      <c r="AA68" s="12">
        <v>2.46615228769668E-6</v>
      </c>
    </row>
    <row r="69" spans="1:27">
      <c r="A69" s="11" t="s">
        <v>29</v>
      </c>
      <c r="B69" s="11" t="s">
        <v>12</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12">
        <v>0</v>
      </c>
      <c r="U69" s="12">
        <v>0</v>
      </c>
      <c r="V69" s="12">
        <v>0</v>
      </c>
      <c r="W69" s="12">
        <v>0</v>
      </c>
      <c r="X69" s="12">
        <v>0</v>
      </c>
      <c r="Y69" s="12">
        <v>0</v>
      </c>
      <c r="Z69" s="12">
        <v>0</v>
      </c>
      <c r="AA69" s="12">
        <v>0</v>
      </c>
    </row>
    <row r="70" spans="1:27">
      <c r="A70" s="11" t="s">
        <v>29</v>
      </c>
      <c r="B70" s="11" t="s">
        <v>5</v>
      </c>
      <c r="C70" s="12">
        <v>0.33228384609404499</v>
      </c>
      <c r="D70" s="12">
        <v>1.6792910165136798E-3</v>
      </c>
      <c r="E70" s="12">
        <v>2.4530561508629999E-3</v>
      </c>
      <c r="F70" s="12">
        <v>1.2256497864683239E-3</v>
      </c>
      <c r="G70" s="12">
        <v>1.4049083093409839E-3</v>
      </c>
      <c r="H70" s="12">
        <v>2.2349483763817899E-3</v>
      </c>
      <c r="I70" s="12">
        <v>4.0534662750536998E-3</v>
      </c>
      <c r="J70" s="12">
        <v>1.1228127369716902E-2</v>
      </c>
      <c r="K70" s="12">
        <v>1.241173022096554E-2</v>
      </c>
      <c r="L70" s="12">
        <v>2.8305694571989597E-2</v>
      </c>
      <c r="M70" s="12">
        <v>2.2118726584446301E-3</v>
      </c>
      <c r="N70" s="12">
        <v>1.1659128068464029E-2</v>
      </c>
      <c r="O70" s="12">
        <v>0.22698889477325698</v>
      </c>
      <c r="P70" s="12">
        <v>1.0536148724752249E-3</v>
      </c>
      <c r="Q70" s="12">
        <v>0.1653738978196401</v>
      </c>
      <c r="R70" s="12">
        <v>5.4177161884304704E-4</v>
      </c>
      <c r="S70" s="12">
        <v>2.040089169268392E-3</v>
      </c>
      <c r="T70" s="12">
        <v>1.098999672908598E-3</v>
      </c>
      <c r="U70" s="12">
        <v>3.7493125531374498E-4</v>
      </c>
      <c r="V70" s="12">
        <v>5.6488834935999801E-4</v>
      </c>
      <c r="W70" s="12">
        <v>3541.4786193572154</v>
      </c>
      <c r="X70" s="12">
        <v>3137.1652645899039</v>
      </c>
      <c r="Y70" s="12">
        <v>1.4951720679971309E-4</v>
      </c>
      <c r="Z70" s="12">
        <v>1.15258042680333E-4</v>
      </c>
      <c r="AA70" s="12">
        <v>7.0149354196339002E-5</v>
      </c>
    </row>
    <row r="71" spans="1:27">
      <c r="A71" s="11" t="s">
        <v>29</v>
      </c>
      <c r="B71" s="11" t="s">
        <v>3</v>
      </c>
      <c r="C71" s="12">
        <v>0</v>
      </c>
      <c r="D71" s="12">
        <v>0</v>
      </c>
      <c r="E71" s="12">
        <v>0</v>
      </c>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row>
    <row r="72" spans="1:27">
      <c r="A72" s="11" t="s">
        <v>29</v>
      </c>
      <c r="B72" s="11" t="s">
        <v>118</v>
      </c>
      <c r="C72" s="12">
        <v>0</v>
      </c>
      <c r="D72" s="12">
        <v>0</v>
      </c>
      <c r="E72" s="12">
        <v>0</v>
      </c>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row>
    <row r="73" spans="1:27">
      <c r="A73" s="11" t="s">
        <v>29</v>
      </c>
      <c r="B73" s="11" t="s">
        <v>10</v>
      </c>
      <c r="C73" s="12">
        <v>34390.63007858373</v>
      </c>
      <c r="D73" s="12">
        <v>62240.594509929426</v>
      </c>
      <c r="E73" s="12">
        <v>52245.896639462742</v>
      </c>
      <c r="F73" s="12">
        <v>83613.13566620335</v>
      </c>
      <c r="G73" s="12">
        <v>21985.431469121821</v>
      </c>
      <c r="H73" s="12">
        <v>160417.10514069599</v>
      </c>
      <c r="I73" s="12">
        <v>22220.466897831502</v>
      </c>
      <c r="J73" s="12">
        <v>425.57074107484874</v>
      </c>
      <c r="K73" s="12">
        <v>0.4382062843460498</v>
      </c>
      <c r="L73" s="12">
        <v>0.1024612598550243</v>
      </c>
      <c r="M73" s="12">
        <v>14402.622540025413</v>
      </c>
      <c r="N73" s="12">
        <v>4.381285061947561E-2</v>
      </c>
      <c r="O73" s="12">
        <v>12055.753796410245</v>
      </c>
      <c r="P73" s="12">
        <v>7190.0746249142576</v>
      </c>
      <c r="Q73" s="12">
        <v>63750.294135362659</v>
      </c>
      <c r="R73" s="12">
        <v>37684.411286824303</v>
      </c>
      <c r="S73" s="12">
        <v>2.5690558944531063</v>
      </c>
      <c r="T73" s="12">
        <v>3.3236602526350946E-2</v>
      </c>
      <c r="U73" s="12">
        <v>8.5628172369591592E-3</v>
      </c>
      <c r="V73" s="12">
        <v>43295.780181135546</v>
      </c>
      <c r="W73" s="12">
        <v>13681.32401186383</v>
      </c>
      <c r="X73" s="12">
        <v>6536.8027555959543</v>
      </c>
      <c r="Y73" s="12">
        <v>988.75129634677637</v>
      </c>
      <c r="Z73" s="12">
        <v>16455.981210536418</v>
      </c>
      <c r="AA73" s="12">
        <v>3464.9183481680634</v>
      </c>
    </row>
    <row r="74" spans="1:27">
      <c r="A74" s="11" t="s">
        <v>29</v>
      </c>
      <c r="B74" s="11" t="s">
        <v>9</v>
      </c>
      <c r="C74" s="12">
        <v>4.1475577596241644</v>
      </c>
      <c r="D74" s="12">
        <v>5.1237033610679696E-2</v>
      </c>
      <c r="E74" s="12">
        <v>0.30949762929668878</v>
      </c>
      <c r="F74" s="12">
        <v>5.7546846436906211E-3</v>
      </c>
      <c r="G74" s="12">
        <v>0.13309799780898385</v>
      </c>
      <c r="H74" s="12">
        <v>0.32644124636905436</v>
      </c>
      <c r="I74" s="12">
        <v>8.1270215064871504E-2</v>
      </c>
      <c r="J74" s="12">
        <v>3.0830331000686639</v>
      </c>
      <c r="K74" s="12">
        <v>0.61661634577713986</v>
      </c>
      <c r="L74" s="12">
        <v>64611.29152324982</v>
      </c>
      <c r="M74" s="12">
        <v>4.3789275885983657E-3</v>
      </c>
      <c r="N74" s="12">
        <v>53704.067045384509</v>
      </c>
      <c r="O74" s="12">
        <v>2.495035202993808E-3</v>
      </c>
      <c r="P74" s="12">
        <v>5672.3531699327268</v>
      </c>
      <c r="Q74" s="12">
        <v>53462.889880947318</v>
      </c>
      <c r="R74" s="12">
        <v>0.19619751133424762</v>
      </c>
      <c r="S74" s="12">
        <v>29083.039370651306</v>
      </c>
      <c r="T74" s="12">
        <v>42696.849367117895</v>
      </c>
      <c r="U74" s="12">
        <v>41205.763161973038</v>
      </c>
      <c r="V74" s="12">
        <v>0.10889277011175588</v>
      </c>
      <c r="W74" s="12">
        <v>45732.937817857572</v>
      </c>
      <c r="X74" s="12">
        <v>875.86717092530591</v>
      </c>
      <c r="Y74" s="12">
        <v>6.0818351941769092E-4</v>
      </c>
      <c r="Z74" s="12">
        <v>6046.4045015915553</v>
      </c>
      <c r="AA74" s="12">
        <v>5.3733969252595061E-4</v>
      </c>
    </row>
    <row r="75" spans="1:27">
      <c r="A75" s="11" t="s">
        <v>29</v>
      </c>
      <c r="B75" s="11" t="s">
        <v>102</v>
      </c>
      <c r="C75" s="12">
        <v>1.7936808565586999</v>
      </c>
      <c r="D75" s="12">
        <v>3.8685730888573903E-2</v>
      </c>
      <c r="E75" s="12">
        <v>0.12273908764272001</v>
      </c>
      <c r="F75" s="12">
        <v>0.50079734950265509</v>
      </c>
      <c r="G75" s="12">
        <v>0.83276364610694997</v>
      </c>
      <c r="H75" s="12">
        <v>1.8612469826855041E-3</v>
      </c>
      <c r="I75" s="12">
        <v>0.31759699532072705</v>
      </c>
      <c r="J75" s="12">
        <v>3.4123736713012405</v>
      </c>
      <c r="K75" s="12">
        <v>8.0280567056527392</v>
      </c>
      <c r="L75" s="12">
        <v>82968.744486500407</v>
      </c>
      <c r="M75" s="12">
        <v>4.0546950971676494E-2</v>
      </c>
      <c r="N75" s="12">
        <v>1.802925598937059E-2</v>
      </c>
      <c r="O75" s="12">
        <v>59535.550836138966</v>
      </c>
      <c r="P75" s="12">
        <v>0.56239187693844406</v>
      </c>
      <c r="Q75" s="12">
        <v>33259.188017564302</v>
      </c>
      <c r="R75" s="12">
        <v>4.49663891622617E-2</v>
      </c>
      <c r="S75" s="12">
        <v>163.9398116809032</v>
      </c>
      <c r="T75" s="12">
        <v>31236.839051891202</v>
      </c>
      <c r="U75" s="12">
        <v>40929.80974256312</v>
      </c>
      <c r="V75" s="12">
        <v>2.5035136949291801E-2</v>
      </c>
      <c r="W75" s="12">
        <v>13114.817369715416</v>
      </c>
      <c r="X75" s="12">
        <v>12976.763523397698</v>
      </c>
      <c r="Y75" s="12">
        <v>5.9365867872842824</v>
      </c>
      <c r="Z75" s="12">
        <v>8.9279807271972385E-3</v>
      </c>
      <c r="AA75" s="12">
        <v>4.5443175380144099E-3</v>
      </c>
    </row>
    <row r="76" spans="1:27">
      <c r="A76" s="11" t="s">
        <v>29</v>
      </c>
      <c r="B76" s="11" t="s">
        <v>15</v>
      </c>
      <c r="C76" s="12">
        <v>0</v>
      </c>
      <c r="D76" s="12">
        <v>0</v>
      </c>
      <c r="E76" s="12">
        <v>0.90238163780162406</v>
      </c>
      <c r="F76" s="12">
        <v>0.152000717668657</v>
      </c>
      <c r="G76" s="12">
        <v>0.17199213641073999</v>
      </c>
      <c r="H76" s="12">
        <v>2.1687939912449699E-2</v>
      </c>
      <c r="I76" s="12">
        <v>4.48703299945638E-2</v>
      </c>
      <c r="J76" s="12">
        <v>0.1166678196176959</v>
      </c>
      <c r="K76" s="12">
        <v>1.3683348702255101E-2</v>
      </c>
      <c r="L76" s="12">
        <v>6.0396602654993498E-2</v>
      </c>
      <c r="M76" s="12">
        <v>2.7741870544212299E-2</v>
      </c>
      <c r="N76" s="12">
        <v>1.4461369487213691E-2</v>
      </c>
      <c r="O76" s="12">
        <v>0.14009102601303339</v>
      </c>
      <c r="P76" s="12">
        <v>2.6331450691016639E-2</v>
      </c>
      <c r="Q76" s="12">
        <v>9.3965981555072201E-2</v>
      </c>
      <c r="R76" s="12">
        <v>5.6016486170914195E-3</v>
      </c>
      <c r="S76" s="12">
        <v>2.1079332907736299E-2</v>
      </c>
      <c r="T76" s="12">
        <v>3.8848483597153705E-2</v>
      </c>
      <c r="U76" s="12">
        <v>5.5100389868092708E-2</v>
      </c>
      <c r="V76" s="12">
        <v>8.9664392393984799E-3</v>
      </c>
      <c r="W76" s="12">
        <v>2.081779069934088E-2</v>
      </c>
      <c r="X76" s="12">
        <v>3.6823673284895005E-2</v>
      </c>
      <c r="Y76" s="12">
        <v>7.964973252338128E-3</v>
      </c>
      <c r="Z76" s="12">
        <v>5.8754094192091995E-4</v>
      </c>
      <c r="AA76" s="12">
        <v>3.0356442875715601E-4</v>
      </c>
    </row>
    <row r="77" spans="1:27">
      <c r="A77" s="11" t="s">
        <v>29</v>
      </c>
      <c r="B77" s="11" t="s">
        <v>17</v>
      </c>
      <c r="C77" s="12">
        <v>0</v>
      </c>
      <c r="D77" s="12">
        <v>0</v>
      </c>
      <c r="E77" s="12">
        <v>0</v>
      </c>
      <c r="F77" s="12">
        <v>0</v>
      </c>
      <c r="G77" s="12">
        <v>0</v>
      </c>
      <c r="H77" s="12">
        <v>0</v>
      </c>
      <c r="I77" s="12">
        <v>0</v>
      </c>
      <c r="J77" s="12">
        <v>0</v>
      </c>
      <c r="K77" s="12">
        <v>0</v>
      </c>
      <c r="L77" s="12">
        <v>0</v>
      </c>
      <c r="M77" s="12">
        <v>0</v>
      </c>
      <c r="N77" s="12">
        <v>0</v>
      </c>
      <c r="O77" s="12">
        <v>0</v>
      </c>
      <c r="P77" s="12">
        <v>0</v>
      </c>
      <c r="Q77" s="12">
        <v>0</v>
      </c>
      <c r="R77" s="12">
        <v>0</v>
      </c>
      <c r="S77" s="12">
        <v>0</v>
      </c>
      <c r="T77" s="12">
        <v>0</v>
      </c>
      <c r="U77" s="12">
        <v>0</v>
      </c>
      <c r="V77" s="12">
        <v>0</v>
      </c>
      <c r="W77" s="12">
        <v>0</v>
      </c>
      <c r="X77" s="12">
        <v>0</v>
      </c>
      <c r="Y77" s="12">
        <v>0</v>
      </c>
      <c r="Z77" s="12">
        <v>0</v>
      </c>
      <c r="AA77" s="12">
        <v>0</v>
      </c>
    </row>
    <row r="78" spans="1:27">
      <c r="A78" s="35" t="s">
        <v>98</v>
      </c>
      <c r="B78" s="35"/>
      <c r="C78" s="29">
        <v>34395.109920189447</v>
      </c>
      <c r="D78" s="29">
        <v>62240.739366781643</v>
      </c>
      <c r="E78" s="29">
        <v>52246.21708625061</v>
      </c>
      <c r="F78" s="29">
        <v>83613.142702216457</v>
      </c>
      <c r="G78" s="29">
        <v>21985.566848418508</v>
      </c>
      <c r="H78" s="29">
        <v>160417.44148349806</v>
      </c>
      <c r="I78" s="29">
        <v>22220.552378059489</v>
      </c>
      <c r="J78" s="29">
        <v>428.67154360374064</v>
      </c>
      <c r="K78" s="29">
        <v>1.0674190142394149</v>
      </c>
      <c r="L78" s="29">
        <v>64611.428686881474</v>
      </c>
      <c r="M78" s="29">
        <v>14402.632109654111</v>
      </c>
      <c r="N78" s="29">
        <v>53704.132013204326</v>
      </c>
      <c r="O78" s="29">
        <v>12055.985802910023</v>
      </c>
      <c r="P78" s="29">
        <v>12862.428884222623</v>
      </c>
      <c r="Q78" s="29">
        <v>117213.36049291403</v>
      </c>
      <c r="R78" s="29">
        <v>37684.608042263608</v>
      </c>
      <c r="S78" s="29">
        <v>29085.610555177813</v>
      </c>
      <c r="T78" s="29">
        <v>42696.883741798607</v>
      </c>
      <c r="U78" s="29">
        <v>41205.7721218187</v>
      </c>
      <c r="V78" s="29">
        <v>43295.889758932222</v>
      </c>
      <c r="W78" s="29">
        <v>62955.745573454478</v>
      </c>
      <c r="X78" s="29">
        <v>10549.835203239971</v>
      </c>
      <c r="Y78" s="29">
        <v>988.75205752104284</v>
      </c>
      <c r="Z78" s="29">
        <v>22502.385853035277</v>
      </c>
      <c r="AA78" s="29">
        <v>3464.9189581232622</v>
      </c>
    </row>
    <row r="80" spans="1:27">
      <c r="A80" s="8" t="s">
        <v>23</v>
      </c>
      <c r="B80" s="8" t="s">
        <v>24</v>
      </c>
      <c r="C80" s="8" t="s">
        <v>32</v>
      </c>
      <c r="D80" s="8" t="s">
        <v>33</v>
      </c>
      <c r="E80" s="8" t="s">
        <v>34</v>
      </c>
      <c r="F80" s="8" t="s">
        <v>35</v>
      </c>
      <c r="G80" s="8" t="s">
        <v>36</v>
      </c>
      <c r="H80" s="8" t="s">
        <v>37</v>
      </c>
      <c r="I80" s="8" t="s">
        <v>38</v>
      </c>
      <c r="J80" s="8" t="s">
        <v>39</v>
      </c>
      <c r="K80" s="8" t="s">
        <v>40</v>
      </c>
      <c r="L80" s="8" t="s">
        <v>41</v>
      </c>
      <c r="M80" s="8" t="s">
        <v>42</v>
      </c>
      <c r="N80" s="8" t="s">
        <v>43</v>
      </c>
      <c r="O80" s="8" t="s">
        <v>44</v>
      </c>
      <c r="P80" s="8" t="s">
        <v>45</v>
      </c>
      <c r="Q80" s="8" t="s">
        <v>46</v>
      </c>
      <c r="R80" s="8" t="s">
        <v>47</v>
      </c>
      <c r="S80" s="8" t="s">
        <v>48</v>
      </c>
      <c r="T80" s="8" t="s">
        <v>49</v>
      </c>
      <c r="U80" s="8" t="s">
        <v>50</v>
      </c>
      <c r="V80" s="8" t="s">
        <v>84</v>
      </c>
      <c r="W80" s="8" t="s">
        <v>85</v>
      </c>
      <c r="X80" s="8" t="s">
        <v>86</v>
      </c>
      <c r="Y80" s="8" t="s">
        <v>87</v>
      </c>
      <c r="Z80" s="8" t="s">
        <v>111</v>
      </c>
      <c r="AA80" s="8" t="s">
        <v>112</v>
      </c>
    </row>
    <row r="81" spans="1:27">
      <c r="A81" s="11" t="s">
        <v>30</v>
      </c>
      <c r="B81" s="11" t="s">
        <v>2</v>
      </c>
      <c r="C81" s="12">
        <v>0</v>
      </c>
      <c r="D81" s="12">
        <v>0</v>
      </c>
      <c r="E81" s="12">
        <v>0</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row>
    <row r="82" spans="1:27" collapsed="1">
      <c r="A82" s="11" t="s">
        <v>30</v>
      </c>
      <c r="B82" s="11" t="s">
        <v>11</v>
      </c>
      <c r="C82" s="12">
        <v>0</v>
      </c>
      <c r="D82" s="12">
        <v>0</v>
      </c>
      <c r="E82" s="12">
        <v>0</v>
      </c>
      <c r="F82" s="12">
        <v>0</v>
      </c>
      <c r="G82" s="12">
        <v>0</v>
      </c>
      <c r="H82" s="12">
        <v>0</v>
      </c>
      <c r="I82" s="12">
        <v>0</v>
      </c>
      <c r="J82" s="12">
        <v>0</v>
      </c>
      <c r="K82" s="12">
        <v>0</v>
      </c>
      <c r="L82" s="12">
        <v>0</v>
      </c>
      <c r="M82" s="12">
        <v>0</v>
      </c>
      <c r="N82" s="12">
        <v>0</v>
      </c>
      <c r="O82" s="12">
        <v>0</v>
      </c>
      <c r="P82" s="12">
        <v>0</v>
      </c>
      <c r="Q82" s="12">
        <v>0</v>
      </c>
      <c r="R82" s="12">
        <v>0</v>
      </c>
      <c r="S82" s="12">
        <v>0</v>
      </c>
      <c r="T82" s="12">
        <v>0</v>
      </c>
      <c r="U82" s="12">
        <v>0</v>
      </c>
      <c r="V82" s="12">
        <v>0</v>
      </c>
      <c r="W82" s="12">
        <v>0</v>
      </c>
      <c r="X82" s="12">
        <v>0</v>
      </c>
      <c r="Y82" s="12">
        <v>0</v>
      </c>
      <c r="Z82" s="12">
        <v>0</v>
      </c>
      <c r="AA82" s="12">
        <v>0</v>
      </c>
    </row>
    <row r="83" spans="1:27">
      <c r="A83" s="11" t="s">
        <v>30</v>
      </c>
      <c r="B83" s="11" t="s">
        <v>8</v>
      </c>
      <c r="C83" s="12">
        <v>0</v>
      </c>
      <c r="D83" s="12">
        <v>5.5248206326317002E-2</v>
      </c>
      <c r="E83" s="12">
        <v>3.3151943326549999E-3</v>
      </c>
      <c r="F83" s="12">
        <v>2.6105512723110002E-3</v>
      </c>
      <c r="G83" s="12">
        <v>2.2705635335781701E-3</v>
      </c>
      <c r="H83" s="12">
        <v>2.8381528909965999E-3</v>
      </c>
      <c r="I83" s="12">
        <v>3.9787905491713094E-3</v>
      </c>
      <c r="J83" s="12">
        <v>3.4252117273413799E-3</v>
      </c>
      <c r="K83" s="12">
        <v>5.0701282605953406E-3</v>
      </c>
      <c r="L83" s="12">
        <v>5.0749064870579995E-3</v>
      </c>
      <c r="M83" s="12">
        <v>2.0710466177761199E-4</v>
      </c>
      <c r="N83" s="12">
        <v>3.3232770779012899E-3</v>
      </c>
      <c r="O83" s="12">
        <v>2.49949228096665E-3</v>
      </c>
      <c r="P83" s="12">
        <v>7.2418107471700196E-5</v>
      </c>
      <c r="Q83" s="12">
        <v>3.7683212455855803E-3</v>
      </c>
      <c r="R83" s="12">
        <v>7.3623784157328002E-5</v>
      </c>
      <c r="S83" s="12">
        <v>1.2097761036695601E-4</v>
      </c>
      <c r="T83" s="12">
        <v>1.2902600278799899E-5</v>
      </c>
      <c r="U83" s="12">
        <v>8.3620446687679992E-4</v>
      </c>
      <c r="V83" s="12">
        <v>1.0251686480298999E-4</v>
      </c>
      <c r="W83" s="12">
        <v>1.7850135751953E-3</v>
      </c>
      <c r="X83" s="12">
        <v>1.2825226503330601E-3</v>
      </c>
      <c r="Y83" s="12">
        <v>1.28351003795399E-5</v>
      </c>
      <c r="Z83" s="12">
        <v>2.3987826392096598E-5</v>
      </c>
      <c r="AA83" s="12">
        <v>8.6501289942091201E-6</v>
      </c>
    </row>
    <row r="84" spans="1:27">
      <c r="A84" s="11" t="s">
        <v>30</v>
      </c>
      <c r="B84" s="11" t="s">
        <v>12</v>
      </c>
      <c r="C84" s="12">
        <v>0</v>
      </c>
      <c r="D84" s="12">
        <v>0</v>
      </c>
      <c r="E84" s="12">
        <v>0</v>
      </c>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row>
    <row r="85" spans="1:27">
      <c r="A85" s="11" t="s">
        <v>30</v>
      </c>
      <c r="B85" s="11" t="s">
        <v>5</v>
      </c>
      <c r="C85" s="12">
        <v>0.22843700328835601</v>
      </c>
      <c r="D85" s="12">
        <v>1.1868143223392909E-2</v>
      </c>
      <c r="E85" s="12">
        <v>1.1696864565550602E-2</v>
      </c>
      <c r="F85" s="12">
        <v>1.3565894540036851E-2</v>
      </c>
      <c r="G85" s="12">
        <v>1.016794039150048E-2</v>
      </c>
      <c r="H85" s="12">
        <v>1.0511388706061692E-2</v>
      </c>
      <c r="I85" s="12">
        <v>1.359286566461714E-2</v>
      </c>
      <c r="J85" s="12">
        <v>1.061308454733529E-2</v>
      </c>
      <c r="K85" s="12">
        <v>1.5569718962699701E-2</v>
      </c>
      <c r="L85" s="12">
        <v>3.1992158255225098E-2</v>
      </c>
      <c r="M85" s="12">
        <v>1.75066741850772E-3</v>
      </c>
      <c r="N85" s="12">
        <v>4.9699244201599803E-3</v>
      </c>
      <c r="O85" s="12">
        <v>0.18833674558657201</v>
      </c>
      <c r="P85" s="12">
        <v>9.4290365223866697E-4</v>
      </c>
      <c r="Q85" s="12">
        <v>1.0138448823950159E-3</v>
      </c>
      <c r="R85" s="12">
        <v>8.6958318977188901E-4</v>
      </c>
      <c r="S85" s="12">
        <v>1.1382069968445649E-3</v>
      </c>
      <c r="T85" s="12">
        <v>3.3039234763955704E-3</v>
      </c>
      <c r="U85" s="12">
        <v>6.8337003929993298E-2</v>
      </c>
      <c r="V85" s="12">
        <v>6.7306528452756799E-4</v>
      </c>
      <c r="W85" s="12">
        <v>7.8339073178352008E-4</v>
      </c>
      <c r="X85" s="12">
        <v>0.15698902208543081</v>
      </c>
      <c r="Y85" s="12">
        <v>2.36651568796435E-4</v>
      </c>
      <c r="Z85" s="12">
        <v>1.7310955238095799E-4</v>
      </c>
      <c r="AA85" s="12">
        <v>1.10245331029346E-4</v>
      </c>
    </row>
    <row r="86" spans="1:27">
      <c r="A86" s="11" t="s">
        <v>30</v>
      </c>
      <c r="B86" s="11" t="s">
        <v>3</v>
      </c>
      <c r="C86" s="12">
        <v>0</v>
      </c>
      <c r="D86" s="12">
        <v>0</v>
      </c>
      <c r="E86" s="12">
        <v>0</v>
      </c>
      <c r="F86" s="12">
        <v>0</v>
      </c>
      <c r="G86" s="12">
        <v>0</v>
      </c>
      <c r="H86" s="12">
        <v>0</v>
      </c>
      <c r="I86" s="12">
        <v>0</v>
      </c>
      <c r="J86" s="12">
        <v>0</v>
      </c>
      <c r="K86" s="12">
        <v>0</v>
      </c>
      <c r="L86" s="12">
        <v>0</v>
      </c>
      <c r="M86" s="12">
        <v>0</v>
      </c>
      <c r="N86" s="12">
        <v>0</v>
      </c>
      <c r="O86" s="12">
        <v>0</v>
      </c>
      <c r="P86" s="12">
        <v>0</v>
      </c>
      <c r="Q86" s="12">
        <v>0</v>
      </c>
      <c r="R86" s="12">
        <v>0</v>
      </c>
      <c r="S86" s="12">
        <v>0</v>
      </c>
      <c r="T86" s="12">
        <v>0</v>
      </c>
      <c r="U86" s="12">
        <v>0</v>
      </c>
      <c r="V86" s="12">
        <v>0</v>
      </c>
      <c r="W86" s="12">
        <v>0</v>
      </c>
      <c r="X86" s="12">
        <v>0</v>
      </c>
      <c r="Y86" s="12">
        <v>0</v>
      </c>
      <c r="Z86" s="12">
        <v>0</v>
      </c>
      <c r="AA86" s="12">
        <v>0</v>
      </c>
    </row>
    <row r="87" spans="1:27">
      <c r="A87" s="11" t="s">
        <v>30</v>
      </c>
      <c r="B87" s="11" t="s">
        <v>118</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row>
    <row r="88" spans="1:27">
      <c r="A88" s="11" t="s">
        <v>30</v>
      </c>
      <c r="B88" s="11" t="s">
        <v>10</v>
      </c>
      <c r="C88" s="12">
        <v>158261.08687806872</v>
      </c>
      <c r="D88" s="12">
        <v>0.50966049982619033</v>
      </c>
      <c r="E88" s="12">
        <v>2645.6033560121869</v>
      </c>
      <c r="F88" s="12">
        <v>680.03895568504277</v>
      </c>
      <c r="G88" s="12">
        <v>26269.451291210469</v>
      </c>
      <c r="H88" s="12">
        <v>47601.673461914776</v>
      </c>
      <c r="I88" s="12">
        <v>83703.509797191771</v>
      </c>
      <c r="J88" s="12">
        <v>16061.751358737136</v>
      </c>
      <c r="K88" s="12">
        <v>203216.56676891327</v>
      </c>
      <c r="L88" s="12">
        <v>35130.736135894222</v>
      </c>
      <c r="M88" s="12">
        <v>7.7179522820967003E-2</v>
      </c>
      <c r="N88" s="12">
        <v>5.189619830280081E-2</v>
      </c>
      <c r="O88" s="12">
        <v>2.132240349631899E-2</v>
      </c>
      <c r="P88" s="12">
        <v>6.1203925464400601E-2</v>
      </c>
      <c r="Q88" s="12">
        <v>0.13536914212040249</v>
      </c>
      <c r="R88" s="12">
        <v>7.6521281060175833E-2</v>
      </c>
      <c r="S88" s="12">
        <v>1.5268474357201188E-2</v>
      </c>
      <c r="T88" s="12">
        <v>5.2240847640703351E-3</v>
      </c>
      <c r="U88" s="12">
        <v>1.443871154624436E-2</v>
      </c>
      <c r="V88" s="12">
        <v>0.10218467738755234</v>
      </c>
      <c r="W88" s="12">
        <v>4.0522520929303751E-2</v>
      </c>
      <c r="X88" s="12">
        <v>2994.0009068992804</v>
      </c>
      <c r="Y88" s="12">
        <v>6552.1415958363004</v>
      </c>
      <c r="Z88" s="12">
        <v>280.1548450206991</v>
      </c>
      <c r="AA88" s="12">
        <v>131.30058403236441</v>
      </c>
    </row>
    <row r="89" spans="1:27">
      <c r="A89" s="11" t="s">
        <v>30</v>
      </c>
      <c r="B89" s="11" t="s">
        <v>9</v>
      </c>
      <c r="C89" s="12">
        <v>0.45847095557014095</v>
      </c>
      <c r="D89" s="12">
        <v>0.24951454337812692</v>
      </c>
      <c r="E89" s="12">
        <v>0.12416514917229339</v>
      </c>
      <c r="F89" s="12">
        <v>0.1385963847170191</v>
      </c>
      <c r="G89" s="12">
        <v>6.627911995230283E-3</v>
      </c>
      <c r="H89" s="12">
        <v>3.7331578566925198E-3</v>
      </c>
      <c r="I89" s="12">
        <v>3.05376837252632E-2</v>
      </c>
      <c r="J89" s="12">
        <v>0.22836451467111629</v>
      </c>
      <c r="K89" s="12">
        <v>0.23008809951535153</v>
      </c>
      <c r="L89" s="12">
        <v>0.39214916283046403</v>
      </c>
      <c r="M89" s="12">
        <v>3.0303499379891754E-3</v>
      </c>
      <c r="N89" s="12">
        <v>9.0665106302004261</v>
      </c>
      <c r="O89" s="12">
        <v>3.2664298880299841E-2</v>
      </c>
      <c r="P89" s="12">
        <v>1.1003024655096621E-2</v>
      </c>
      <c r="Q89" s="12">
        <v>13.687055998122672</v>
      </c>
      <c r="R89" s="12">
        <v>6.1205021193561901E-2</v>
      </c>
      <c r="S89" s="12">
        <v>5.7852476651275998E-2</v>
      </c>
      <c r="T89" s="12">
        <v>1.6906029420207401E-3</v>
      </c>
      <c r="U89" s="12">
        <v>1606.8381145591861</v>
      </c>
      <c r="V89" s="12">
        <v>6.7957546935554294E-2</v>
      </c>
      <c r="W89" s="12">
        <v>5357.1973451164986</v>
      </c>
      <c r="X89" s="12">
        <v>426.46749049301883</v>
      </c>
      <c r="Y89" s="12">
        <v>7.1574390613143098E-4</v>
      </c>
      <c r="Z89" s="12">
        <v>3.6516585129607099E-4</v>
      </c>
      <c r="AA89" s="12">
        <v>4.2992595809556919E-4</v>
      </c>
    </row>
    <row r="90" spans="1:27">
      <c r="A90" s="11" t="s">
        <v>30</v>
      </c>
      <c r="B90" s="11" t="s">
        <v>102</v>
      </c>
      <c r="C90" s="12">
        <v>0.86139023621259003</v>
      </c>
      <c r="D90" s="12">
        <v>0.1475312378550914</v>
      </c>
      <c r="E90" s="12">
        <v>0.20244388165859523</v>
      </c>
      <c r="F90" s="12">
        <v>0.19089992636960029</v>
      </c>
      <c r="G90" s="12">
        <v>0.24656876773212003</v>
      </c>
      <c r="H90" s="12">
        <v>2.8505899931899397E-3</v>
      </c>
      <c r="I90" s="12">
        <v>0.34232178312047301</v>
      </c>
      <c r="J90" s="12">
        <v>0.58659610116449901</v>
      </c>
      <c r="K90" s="12">
        <v>1.0169752975619399</v>
      </c>
      <c r="L90" s="12">
        <v>0.60039119562815602</v>
      </c>
      <c r="M90" s="12">
        <v>2.4137060355390299E-2</v>
      </c>
      <c r="N90" s="12">
        <v>1.461926419857198E-2</v>
      </c>
      <c r="O90" s="12">
        <v>4.4421248989707104E-2</v>
      </c>
      <c r="P90" s="12">
        <v>5.6424808386792598E-2</v>
      </c>
      <c r="Q90" s="12">
        <v>0.718598814920129</v>
      </c>
      <c r="R90" s="12">
        <v>3.2098486422684702E-2</v>
      </c>
      <c r="S90" s="12">
        <v>2.20660878533919E-2</v>
      </c>
      <c r="T90" s="12">
        <v>2.2601399998843818E-2</v>
      </c>
      <c r="U90" s="12">
        <v>0.14229576690473181</v>
      </c>
      <c r="V90" s="12">
        <v>1.5994986343131599E-2</v>
      </c>
      <c r="W90" s="12">
        <v>0.27038550770284397</v>
      </c>
      <c r="X90" s="12">
        <v>0.1967883541386829</v>
      </c>
      <c r="Y90" s="12">
        <v>1.0277967597102151E-2</v>
      </c>
      <c r="Z90" s="12">
        <v>2.6987439381795E-2</v>
      </c>
      <c r="AA90" s="12">
        <v>5.6773087463479401E-2</v>
      </c>
    </row>
    <row r="91" spans="1:27">
      <c r="A91" s="11" t="s">
        <v>30</v>
      </c>
      <c r="B91" s="11" t="s">
        <v>15</v>
      </c>
      <c r="C91" s="12">
        <v>0</v>
      </c>
      <c r="D91" s="12">
        <v>0</v>
      </c>
      <c r="E91" s="12">
        <v>1.888664118290839</v>
      </c>
      <c r="F91" s="12">
        <v>0.29496795901709799</v>
      </c>
      <c r="G91" s="12">
        <v>0.26898350463747117</v>
      </c>
      <c r="H91" s="12">
        <v>0.30453768296024647</v>
      </c>
      <c r="I91" s="12">
        <v>1.2400544091653039</v>
      </c>
      <c r="J91" s="12">
        <v>1.3890329298931441</v>
      </c>
      <c r="K91" s="12">
        <v>27668.445456707224</v>
      </c>
      <c r="L91" s="12">
        <v>22259.125856034043</v>
      </c>
      <c r="M91" s="12">
        <v>0.15387576739809039</v>
      </c>
      <c r="N91" s="12">
        <v>5.5390597604482998E-2</v>
      </c>
      <c r="O91" s="12">
        <v>20391.307989982295</v>
      </c>
      <c r="P91" s="12">
        <v>1.6456225814742476E-2</v>
      </c>
      <c r="Q91" s="12">
        <v>2624.7125923684953</v>
      </c>
      <c r="R91" s="12">
        <v>1.236339967225859E-2</v>
      </c>
      <c r="S91" s="12">
        <v>9.527630057764221E-3</v>
      </c>
      <c r="T91" s="12">
        <v>4.1270182029047994E-3</v>
      </c>
      <c r="U91" s="12">
        <v>1.0639526636978829E-2</v>
      </c>
      <c r="V91" s="12">
        <v>6.3598368219809562E-3</v>
      </c>
      <c r="W91" s="12">
        <v>1.375342142731157E-2</v>
      </c>
      <c r="X91" s="12">
        <v>4.0148327310324784E-2</v>
      </c>
      <c r="Y91" s="12">
        <v>1.6186483665845011E-3</v>
      </c>
      <c r="Z91" s="12">
        <v>2.172908442213144E-3</v>
      </c>
      <c r="AA91" s="12">
        <v>4.3684967497789615E-3</v>
      </c>
    </row>
    <row r="92" spans="1:27">
      <c r="A92" s="11" t="s">
        <v>30</v>
      </c>
      <c r="B92" s="11" t="s">
        <v>17</v>
      </c>
      <c r="C92" s="12">
        <v>0</v>
      </c>
      <c r="D92" s="12">
        <v>0</v>
      </c>
      <c r="E92" s="12">
        <v>0</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row>
    <row r="93" spans="1:27">
      <c r="A93" s="35" t="s">
        <v>98</v>
      </c>
      <c r="B93" s="35"/>
      <c r="C93" s="29">
        <v>158261.7737860276</v>
      </c>
      <c r="D93" s="29">
        <v>0.82629139275402719</v>
      </c>
      <c r="E93" s="29">
        <v>2645.7425332202574</v>
      </c>
      <c r="F93" s="29">
        <v>680.19372851557216</v>
      </c>
      <c r="G93" s="29">
        <v>26269.470357626389</v>
      </c>
      <c r="H93" s="29">
        <v>47601.690544614226</v>
      </c>
      <c r="I93" s="29">
        <v>83703.5579065317</v>
      </c>
      <c r="J93" s="29">
        <v>16061.993761548081</v>
      </c>
      <c r="K93" s="29">
        <v>203216.81749686002</v>
      </c>
      <c r="L93" s="29">
        <v>35131.165352121789</v>
      </c>
      <c r="M93" s="29">
        <v>8.2167644839241508E-2</v>
      </c>
      <c r="N93" s="29">
        <v>9.1267000300012882</v>
      </c>
      <c r="O93" s="29">
        <v>0.24482294024415749</v>
      </c>
      <c r="P93" s="29">
        <v>7.3222271879207587E-2</v>
      </c>
      <c r="Q93" s="29">
        <v>13.827207306371054</v>
      </c>
      <c r="R93" s="29">
        <v>0.13866950922766696</v>
      </c>
      <c r="S93" s="29">
        <v>7.4380135615688708E-2</v>
      </c>
      <c r="T93" s="29">
        <v>1.0231513782765446E-2</v>
      </c>
      <c r="U93" s="29">
        <v>1606.9217264791293</v>
      </c>
      <c r="V93" s="29">
        <v>0.17091780647243721</v>
      </c>
      <c r="W93" s="29">
        <v>5357.2404360417349</v>
      </c>
      <c r="X93" s="29">
        <v>3420.626668937035</v>
      </c>
      <c r="Y93" s="29">
        <v>6552.1425610668757</v>
      </c>
      <c r="Z93" s="29">
        <v>280.15540728392915</v>
      </c>
      <c r="AA93" s="29">
        <v>131.30113285378252</v>
      </c>
    </row>
  </sheetData>
  <sheetProtection algorithmName="SHA-512" hashValue="1sqONzVSR0gAan4yq6tV6uvUO/qEdUkReTfWqU/LCmEbeDO2c+OdVTn0pCAhNCnJGe/NKbYSGCgDpqhXnzmWJg==" saltValue="Y9n9/o66i34K5LVQXQ9Lxw==" spinCount="100000" sheet="1" objects="1" scenarios="1"/>
  <mergeCells count="7">
    <mergeCell ref="A78:B78"/>
    <mergeCell ref="A93:B93"/>
    <mergeCell ref="B2:V3"/>
    <mergeCell ref="A18:B18"/>
    <mergeCell ref="A33:B33"/>
    <mergeCell ref="A48:B48"/>
    <mergeCell ref="A63:B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5F78B966E8DD4197361603BDE20F84" ma:contentTypeVersion="6" ma:contentTypeDescription="Create a new document." ma:contentTypeScope="" ma:versionID="5650a3e385ef38df93422469ab931a4a">
  <xsd:schema xmlns:xsd="http://www.w3.org/2001/XMLSchema" xmlns:xs="http://www.w3.org/2001/XMLSchema" xmlns:p="http://schemas.microsoft.com/office/2006/metadata/properties" xmlns:ns2="a0c18219-acda-4211-9d8c-8a68f61b0c6a" xmlns:ns3="4dc5a87d-3865-48c4-8d95-d0b5a30fb631" targetNamespace="http://schemas.microsoft.com/office/2006/metadata/properties" ma:root="true" ma:fieldsID="c9188bebede46358edac38dfc95e0ba2" ns2:_="" ns3:_="">
    <xsd:import namespace="a0c18219-acda-4211-9d8c-8a68f61b0c6a"/>
    <xsd:import namespace="4dc5a87d-3865-48c4-8d95-d0b5a30fb6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18219-acda-4211-9d8c-8a68f61b0c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c5a87d-3865-48c4-8d95-d0b5a30fb63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EFE54B-8691-4C9F-942A-97B1C6A4CEFE}"/>
</file>

<file path=customXml/itemProps2.xml><?xml version="1.0" encoding="utf-8"?>
<ds:datastoreItem xmlns:ds="http://schemas.openxmlformats.org/officeDocument/2006/customXml" ds:itemID="{33A6B81D-4696-4644-B1D8-D4C9E4FD6E91}"/>
</file>

<file path=customXml/itemProps3.xml><?xml version="1.0" encoding="utf-8"?>
<ds:datastoreItem xmlns:ds="http://schemas.openxmlformats.org/officeDocument/2006/customXml" ds:itemID="{644E4310-E1C4-470F-A761-AF23C11C07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Cover</vt:lpstr>
      <vt:lpstr>Release notice</vt:lpstr>
      <vt:lpstr>Version notes</vt:lpstr>
      <vt:lpstr>Abbreviations and notes</vt:lpstr>
      <vt:lpstr>---Compare options---</vt:lpstr>
      <vt:lpstr>BaseCase_Generation</vt:lpstr>
      <vt:lpstr>BaseCase_Capacity</vt:lpstr>
      <vt:lpstr>BaseCase_VOM Cost</vt:lpstr>
      <vt:lpstr>BaseCase_FOM Cost</vt:lpstr>
      <vt:lpstr>BaseCase_Fuel Cost</vt:lpstr>
      <vt:lpstr>BaseCase_Build Cost</vt:lpstr>
      <vt:lpstr>BaseCase_REHAB Cost</vt:lpstr>
      <vt:lpstr>BaseCase_REZ Tx Cost</vt:lpstr>
      <vt:lpstr>BaseCase_USE+DSP Cost</vt:lpstr>
      <vt:lpstr>Option 1_Generation</vt:lpstr>
      <vt:lpstr>Option 1_Capacity</vt:lpstr>
      <vt:lpstr>Option 1_VOM Cost</vt:lpstr>
      <vt:lpstr>Option 1_FOM Cost</vt:lpstr>
      <vt:lpstr>Option 1_Fuel Cost</vt:lpstr>
      <vt:lpstr>Option 1_Build Cost</vt:lpstr>
      <vt:lpstr>Option 1_REHAB Cost</vt:lpstr>
      <vt:lpstr>Option 1_REZ Tx Cost</vt:lpstr>
      <vt:lpstr>Option 1_USE+DSP Cost</vt:lpstr>
      <vt:lpstr>Option 2_Generation</vt:lpstr>
      <vt:lpstr>Option 2_Capacity</vt:lpstr>
      <vt:lpstr>Option 2_VOM Cost</vt:lpstr>
      <vt:lpstr>Option 2_FOM Cost</vt:lpstr>
      <vt:lpstr>Option 2_Fuel Cost</vt:lpstr>
      <vt:lpstr>Option 2_Build Cost</vt:lpstr>
      <vt:lpstr>Option 2_REHAB Cost</vt:lpstr>
      <vt:lpstr>Option 2_REZ Tx Cost</vt:lpstr>
      <vt:lpstr>Option 2_USE+DSP 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Nadali Mahmoudi</cp:lastModifiedBy>
  <dcterms:created xsi:type="dcterms:W3CDTF">2020-10-29T01:47:54Z</dcterms:created>
  <dcterms:modified xsi:type="dcterms:W3CDTF">2022-07-26T23:19:15Z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0x010100595F78B966E8DD4197361603BDE20F84</vt:lpwstr>
  </property>
</Properties>
</file>