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aemocloud.sharepoint.com/sites/VictorianTransmissionPlanningTeam/Shared Documents/2. VAPR/2025 VAPR/7. Final and Publication/Supporting material/"/>
    </mc:Choice>
  </mc:AlternateContent>
  <xr:revisionPtr revIDLastSave="209" documentId="8_{FDD6A430-6972-4752-AD68-200EF83CECE4}" xr6:coauthVersionLast="47" xr6:coauthVersionMax="47" xr10:uidLastSave="{850D4A0B-E060-475C-9B43-2EBC97AB6B2C}"/>
  <bookViews>
    <workbookView xWindow="-120" yWindow="-120" windowWidth="29040" windowHeight="17520" activeTab="2" xr2:uid="{00000000-000D-0000-FFFF-FFFF00000000}"/>
  </bookViews>
  <sheets>
    <sheet name="Introduction" sheetId="1" r:id="rId1"/>
    <sheet name="Maximum demand 1" sheetId="2" r:id="rId2"/>
    <sheet name="Maximum demand 2" sheetId="5" r:id="rId3"/>
    <sheet name="High export to NSW 1" sheetId="7" r:id="rId4"/>
    <sheet name="High export to NSW 2" sheetId="6" r:id="rId5"/>
  </sheets>
  <definedNames>
    <definedName name="_xlnm._FilterDatabase" localSheetId="3" hidden="1">'High export to NSW 1'!$A$2:$S$25</definedName>
    <definedName name="_xlnm._FilterDatabase" localSheetId="1" hidden="1">'Maximum demand 1'!$A$2:$P$146</definedName>
    <definedName name="_ftn1" localSheetId="0">Introduction!#REF!</definedName>
    <definedName name="_ftn2" localSheetId="0">Introduction!$A$24</definedName>
    <definedName name="_ftnref1" localSheetId="0">Introduction!$A$3</definedName>
    <definedName name="_ftnref2" localSheetId="0">Introduction!$A$19</definedName>
    <definedName name="_Toc296601964" localSheetId="0">Introduction!#REF!</definedName>
    <definedName name="_Toc390415463" localSheetId="0">Introduction!$A$1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2" l="1"/>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8" i="2"/>
  <c r="N9" i="2"/>
  <c r="N10" i="2"/>
  <c r="N11" i="2"/>
  <c r="N4" i="2"/>
  <c r="N5" i="2"/>
  <c r="N6" i="2"/>
  <c r="N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4" i="2"/>
  <c r="M5" i="2"/>
  <c r="M6" i="2"/>
  <c r="M7" i="2"/>
  <c r="N3" i="2"/>
  <c r="M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3"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4" i="2"/>
  <c r="K5" i="2"/>
  <c r="K6" i="2"/>
  <c r="K7" i="2"/>
  <c r="K8" i="2"/>
  <c r="K9" i="2"/>
  <c r="K3" i="2"/>
  <c r="N4" i="7"/>
  <c r="N5" i="7"/>
  <c r="N6" i="7"/>
  <c r="N7" i="7"/>
  <c r="N8" i="7"/>
  <c r="N9" i="7"/>
  <c r="N10" i="7"/>
  <c r="N11" i="7"/>
  <c r="N12" i="7"/>
  <c r="N13" i="7"/>
  <c r="N14" i="7"/>
  <c r="N15" i="7"/>
  <c r="N16" i="7"/>
  <c r="N17" i="7"/>
  <c r="N18" i="7"/>
  <c r="N19" i="7"/>
  <c r="N20" i="7"/>
  <c r="N21" i="7"/>
  <c r="N22" i="7"/>
  <c r="N23" i="7"/>
  <c r="N3" i="7"/>
  <c r="M10" i="7"/>
  <c r="M11" i="7"/>
  <c r="M12" i="7"/>
  <c r="M13" i="7"/>
  <c r="M14" i="7"/>
  <c r="M15" i="7"/>
  <c r="M16" i="7"/>
  <c r="M17" i="7"/>
  <c r="M18" i="7"/>
  <c r="M19" i="7"/>
  <c r="M20" i="7"/>
  <c r="M21" i="7"/>
  <c r="M22" i="7"/>
  <c r="M23" i="7"/>
  <c r="M4" i="7"/>
  <c r="M5" i="7"/>
  <c r="M6" i="7"/>
  <c r="M7" i="7"/>
  <c r="M8" i="7"/>
  <c r="M9" i="7"/>
  <c r="M3" i="7"/>
  <c r="G4" i="7"/>
  <c r="G5" i="7"/>
  <c r="G6" i="7"/>
  <c r="G7" i="7"/>
  <c r="G8" i="7"/>
  <c r="G9" i="7"/>
  <c r="G10" i="7"/>
  <c r="G11" i="7"/>
  <c r="G12" i="7"/>
  <c r="G13" i="7"/>
  <c r="G14" i="7"/>
  <c r="G15" i="7"/>
  <c r="G16" i="7"/>
  <c r="G17" i="7"/>
  <c r="G18" i="7"/>
  <c r="G19" i="7"/>
  <c r="G20" i="7"/>
  <c r="G21" i="7"/>
  <c r="G22" i="7"/>
  <c r="G23" i="7"/>
  <c r="G3" i="7"/>
  <c r="K4" i="7"/>
  <c r="K5" i="7"/>
  <c r="K6" i="7"/>
  <c r="K7" i="7"/>
  <c r="K8" i="7"/>
  <c r="K9" i="7"/>
  <c r="K10" i="7"/>
  <c r="K11" i="7"/>
  <c r="K12" i="7"/>
  <c r="K13" i="7"/>
  <c r="K14" i="7"/>
  <c r="K15" i="7"/>
  <c r="K16" i="7"/>
  <c r="K17" i="7"/>
  <c r="K18" i="7"/>
  <c r="K19" i="7"/>
  <c r="K20" i="7"/>
  <c r="K21" i="7"/>
  <c r="K22" i="7"/>
  <c r="K23" i="7"/>
  <c r="K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tc={CFF835F4-6F2D-4333-A558-89F31FDF91C0}</author>
    <author>tc={084403D7-9214-4109-963A-DF590FF0C926}</author>
  </authors>
  <commentList>
    <comment ref="P118" authorId="0" shapeId="0" xr:uid="{CFF835F4-6F2D-4333-A558-89F31FDF91C0}">
      <text>
        <t>[Threaded comment]
Your version of Excel allows you to read this threaded comment; however, any edits to it will get removed if the file is opened in a newer version of Excel. Learn more: https://go.microsoft.com/fwlink/?linkid=870924
Comment:
    CONTINGENCY SMTS_B3_H3_TTS_2 / fault on SMTS B3 will trip the no 2 bus which offloads the SMTS H3 Tx and SMTS - TTS no 2</t>
      </text>
    </comment>
    <comment ref="P120" authorId="1" shapeId="0" xr:uid="{084403D7-9214-4109-963A-DF590FF0C926}">
      <text>
        <t>[Threaded comment]
Your version of Excel allows you to read this threaded comment; however, any edits to it will get removed if the file is opened in a newer version of Excel. Learn more: https://go.microsoft.com/fwlink/?linkid=870924
Comment:
    fault on SMTS B1 will trip the no 1 bus which offloads the SMTS H1 Tx and SMTS - TTS no 1
	DISCONNECT BUS 373081</t>
      </text>
    </comment>
  </commentList>
</comments>
</file>

<file path=xl/sharedStrings.xml><?xml version="1.0" encoding="utf-8"?>
<sst xmlns="http://schemas.openxmlformats.org/spreadsheetml/2006/main" count="633" uniqueCount="277">
  <si>
    <t>Victorian Declared Shared Network rating and loading information</t>
  </si>
  <si>
    <t xml:space="preserve"> </t>
  </si>
  <si>
    <r>
      <t>This workbook presents declared shared network (DSN) rating</t>
    </r>
    <r>
      <rPr>
        <vertAlign val="superscript"/>
        <sz val="10"/>
        <color rgb="FF424242"/>
        <rFont val="Arial Nova"/>
        <family val="2"/>
      </rPr>
      <t>1</t>
    </r>
    <r>
      <rPr>
        <sz val="10"/>
        <color rgb="FF424242"/>
        <rFont val="Arial Nova"/>
        <family val="2"/>
      </rPr>
      <t xml:space="preserve"> and loading information at the time of the maximum demand snapshot presented in Chapter 4 of the </t>
    </r>
    <r>
      <rPr>
        <i/>
        <sz val="10"/>
        <color rgb="FF424242"/>
        <rFont val="Arial Nova"/>
        <family val="2"/>
      </rPr>
      <t>2025 Victorian Network Performance and Insight Report</t>
    </r>
    <r>
      <rPr>
        <sz val="10"/>
        <color rgb="FF424242"/>
        <rFont val="Arial Nova"/>
        <family val="2"/>
      </rPr>
      <t xml:space="preserve"> (VNPIR).</t>
    </r>
  </si>
  <si>
    <r>
      <t>The "</t>
    </r>
    <r>
      <rPr>
        <u/>
        <sz val="10"/>
        <color theme="4"/>
        <rFont val="Arial Nova"/>
        <family val="2"/>
        <scheme val="minor"/>
      </rPr>
      <t>Maximum demand 1</t>
    </r>
    <r>
      <rPr>
        <sz val="10"/>
        <color theme="1"/>
        <rFont val="Arial Nova"/>
        <family val="2"/>
        <scheme val="minor"/>
      </rPr>
      <t>" worksheet presents the continuous and short-term line and transformer ratings, as well as (N) and (N-1) loadings at the time of the maximum demand snapshot.</t>
    </r>
  </si>
  <si>
    <r>
      <t>The "</t>
    </r>
    <r>
      <rPr>
        <u/>
        <sz val="10"/>
        <color theme="4"/>
        <rFont val="Arial Nova"/>
        <family val="2"/>
        <scheme val="minor"/>
      </rPr>
      <t>Maximum demand 2</t>
    </r>
    <r>
      <rPr>
        <sz val="10"/>
        <color theme="1"/>
        <rFont val="Arial Nova"/>
        <family val="2"/>
        <scheme val="minor"/>
      </rPr>
      <t>" worksheet presents a summary of Interconnector power flows and limits at the time of the maximum demand snapshot.</t>
    </r>
  </si>
  <si>
    <r>
      <t xml:space="preserve">The </t>
    </r>
    <r>
      <rPr>
        <sz val="10"/>
        <rFont val="Arial Nova"/>
        <family val="2"/>
        <scheme val="minor"/>
      </rPr>
      <t>"</t>
    </r>
    <r>
      <rPr>
        <u/>
        <sz val="10"/>
        <color theme="4"/>
        <rFont val="Arial Nova"/>
        <family val="2"/>
        <scheme val="minor"/>
      </rPr>
      <t>High export to NSW 2</t>
    </r>
    <r>
      <rPr>
        <sz val="10"/>
        <rFont val="Arial Nova"/>
        <family val="2"/>
        <scheme val="minor"/>
      </rPr>
      <t>"</t>
    </r>
    <r>
      <rPr>
        <sz val="10"/>
        <color theme="1"/>
        <rFont val="Arial Nova"/>
        <family val="2"/>
        <scheme val="minor"/>
      </rPr>
      <t xml:space="preserve"> worksheet presents a summary of the reactive power adequacy, as well as Interconnector power flows and limits at the time of the high power flow from Victoria to NSW snapshot.</t>
    </r>
  </si>
  <si>
    <t xml:space="preserve">The (N) loading for an asset presents its % loading under system normal condition, based on the asset’s continuous rating. </t>
  </si>
  <si>
    <t>The (N-1) loading of an asset presents its % loading following the worst single credible contingency, based on the asset’s short term rating. The reported short-term ratings for transmission lines represent the 15 minute ratings.</t>
  </si>
  <si>
    <t>Rating types are shown in the tables as “D” (dynamic rating), “D/W” (dynamic rating with wind monitoring), and “S” (static rating).</t>
  </si>
  <si>
    <t>Dynamic ratings (D) are used in real time by AEMO system operators, calculated by taking into account the ambient temperature and a solar heating factor calculation based on the date and time. For lines equipped with wind monitoring facilities (D/W), the calculation of dynamic ratings also takes into account the actual wind speed, otherwise a standard wind speed of 0.6 m/s is assumed.</t>
  </si>
  <si>
    <t xml:space="preserve">The rating for equipment with static ratings (S) is based on ambient temperatures that assume a wind speed of 0.6 m/s. Short-term ratings are not available for some lines with static ratings, in which case, the short-term rating is equal to the continuous rating.  </t>
  </si>
  <si>
    <r>
      <rPr>
        <sz val="8"/>
        <color rgb="FF424242"/>
        <rFont val="Arial Nova"/>
        <family val="2"/>
      </rPr>
      <t>[1] AEMO. AEMO transmission eq</t>
    </r>
    <r>
      <rPr>
        <sz val="8"/>
        <color rgb="FF000000"/>
        <rFont val="Arial Nova"/>
        <family val="2"/>
      </rPr>
      <t>uipment ratings. Available</t>
    </r>
    <r>
      <rPr>
        <b/>
        <sz val="8"/>
        <color rgb="FF000000"/>
        <rFont val="Arial Nova"/>
        <family val="2"/>
      </rPr>
      <t xml:space="preserve"> </t>
    </r>
    <r>
      <rPr>
        <sz val="8"/>
        <color rgb="FF000000"/>
        <rFont val="Arial Nova"/>
        <family val="2"/>
      </rPr>
      <t>at https://www.aemo.com.au/energy-systems/electricity/national-electricity-market-nem/data-nem/network-data/transmission-equipment-ratings</t>
    </r>
  </si>
  <si>
    <t>Table 1 — Maximum demand snapshot: DSN continuous and short-term ratings and loadings</t>
  </si>
  <si>
    <t>Region</t>
  </si>
  <si>
    <t>Voltage</t>
  </si>
  <si>
    <t>Lines/transformers</t>
  </si>
  <si>
    <t>Continuous rating (N)  (MVA)</t>
  </si>
  <si>
    <t>Continuous loading (N) (MW)</t>
  </si>
  <si>
    <t>Continuous loading (N) MVAr</t>
  </si>
  <si>
    <t>Short–term rating* (N–1) (MVA)</t>
  </si>
  <si>
    <t>Short-term loading 
(N-1) (MW)</t>
  </si>
  <si>
    <t>Rating type</t>
  </si>
  <si>
    <t xml:space="preserve"> (N) loading</t>
  </si>
  <si>
    <t>(N–1) loading</t>
  </si>
  <si>
    <t>Critical contingency</t>
  </si>
  <si>
    <t>Eastern Corridor</t>
  </si>
  <si>
    <t>500 kV</t>
  </si>
  <si>
    <t>Hazelwood 500kV - Loy Yang 500kV 1</t>
  </si>
  <si>
    <t>D</t>
  </si>
  <si>
    <t>Hazelwood 500kV - Loy Yang 500kV 2</t>
  </si>
  <si>
    <t>Hazelwood 500kV - Loy Yang 500kV 3</t>
  </si>
  <si>
    <t>Hazelwood 500kV - South Morang 500kV 1</t>
  </si>
  <si>
    <t>S</t>
  </si>
  <si>
    <t>Cranbourne 500kV - Hazelwood 500kV 1</t>
  </si>
  <si>
    <t>Hazelwood 500kV - South Morang 500kV 2</t>
  </si>
  <si>
    <t>Hazelwood 500kV - Rowville 500kV</t>
  </si>
  <si>
    <t>Cranbourne 500kV - Hazelwood 500kV</t>
  </si>
  <si>
    <t>Hazelwood 500kV - Rowville 500kV 1</t>
  </si>
  <si>
    <t>220 kV</t>
  </si>
  <si>
    <t>Rowville 220kV - Yallourn 220kV 1</t>
  </si>
  <si>
    <t>D/W</t>
  </si>
  <si>
    <t>Hazelwood 220kV - Yallourn 220kV 1</t>
  </si>
  <si>
    <t>Rowville 220kV - Yallourn 220kV 2</t>
  </si>
  <si>
    <t>Rowville 500/220kV A1 Transformer</t>
  </si>
  <si>
    <t>Rowville 220kV - Yallourn 220kV 3</t>
  </si>
  <si>
    <t>Rowville 220kV - Yallourn 220kV 4</t>
  </si>
  <si>
    <t>Rowville 500/220kV A2 Transformer</t>
  </si>
  <si>
    <t>Hazelwood 220kV - Yallourn 220kV 2</t>
  </si>
  <si>
    <t>Hazelwood 220kV - Rowville 220kV 1</t>
  </si>
  <si>
    <t>Hazelwood 220kV - Rowville 220kV 2</t>
  </si>
  <si>
    <t>Hazelwood 220kV - Morwell 220kV</t>
  </si>
  <si>
    <t>Jeeralang 220kV - Morwell 220kV 1</t>
  </si>
  <si>
    <t>Morwell 220/66kV B2 Transformer</t>
  </si>
  <si>
    <t>Jeeralang 220kV - Morwell 220kV 2</t>
  </si>
  <si>
    <t>Hazelwood 220kV - Jeeralang 220kV 1</t>
  </si>
  <si>
    <t>Hazelwood  220kV - Morwell 220kV 1</t>
  </si>
  <si>
    <t>Hazelwood 220kV - Jeeralang 220kV 2</t>
  </si>
  <si>
    <t>Hazelwood 220kV - Jeeralang 220kV 3</t>
  </si>
  <si>
    <t>Morwell 220/66kV B3 Transformer</t>
  </si>
  <si>
    <t>Hazelwood 220kV - Jeeralang 220kV 4</t>
  </si>
  <si>
    <t>500/220 kV</t>
  </si>
  <si>
    <t xml:space="preserve">Ringwood 220kV- Thomastown 200kV 1 </t>
  </si>
  <si>
    <t>Cranbourne 500/220kV A1 Transformer</t>
  </si>
  <si>
    <t>Hazelwood 500/220kV A1 Transformer</t>
  </si>
  <si>
    <t>Hazelwood 500/220kV A3 Transformer</t>
  </si>
  <si>
    <t>Hazelwood 500/220kV A2 Transformer</t>
  </si>
  <si>
    <t>Hazelwood 500/220kV A4 Transformer</t>
  </si>
  <si>
    <t>South–West Corridor</t>
  </si>
  <si>
    <t>Heywood 500kV - Tarrone 500kV</t>
  </si>
  <si>
    <t>Cressy 500kV - Mortlake 500kV</t>
  </si>
  <si>
    <t>Haunted Gully 500kV - Cressy 500kV</t>
  </si>
  <si>
    <t>Cressy 500kV - Moorabool 500kV 1</t>
  </si>
  <si>
    <t>Cressy 500kV - Moorabool 500kV 2</t>
  </si>
  <si>
    <t>Haunted Gully 500kV - Tarrone 500kV</t>
  </si>
  <si>
    <t>Heywood 500kV - Mortlake 500kV</t>
  </si>
  <si>
    <t>Alcoa Portland 500kV - Heywood 500kV 1</t>
  </si>
  <si>
    <t>Alcoa Portland 500kV - Alcoa Portland 500kV 2</t>
  </si>
  <si>
    <t>Alcoa Portland 500kV - Heywood 500kV 2</t>
  </si>
  <si>
    <t>Alcoa Portland 500kV - Alcoa Portland 500kV 1</t>
  </si>
  <si>
    <t>275 kV</t>
  </si>
  <si>
    <t>South East 275kV - Heywood 275kV 1</t>
  </si>
  <si>
    <t>Heywood 275kV - South East 275kV 2</t>
  </si>
  <si>
    <t>South East 275kV - Heywood 275kV 2</t>
  </si>
  <si>
    <t>Heywood 275kV - South East 275kV 1</t>
  </si>
  <si>
    <t>500/275 kV</t>
  </si>
  <si>
    <t>Heywood 500/275kV M1 Transformer</t>
  </si>
  <si>
    <t xml:space="preserve"> Heywood 500/275kV M2 Transformer</t>
  </si>
  <si>
    <t>Heywood 500/275kV M2 Transformer</t>
  </si>
  <si>
    <t xml:space="preserve"> Heywood 500/275kV M1 Transformer</t>
  </si>
  <si>
    <t>Heywood 500/275kV M3 Transformer</t>
  </si>
  <si>
    <t>Northern Corridor</t>
  </si>
  <si>
    <t>330 kV</t>
  </si>
  <si>
    <t xml:space="preserve">Dederang 330kV - Wodonga 330kV </t>
  </si>
  <si>
    <t>Loy Yang B2 generating unit</t>
  </si>
  <si>
    <t>Dederang 330kV - Murray 330kV 1</t>
  </si>
  <si>
    <t>Dederang 330kV - Murray 330kV 2</t>
  </si>
  <si>
    <t>Dederang 330kV - South Morang 330kV 1</t>
  </si>
  <si>
    <t>Dederang 330kV - South Morang 330kV 2</t>
  </si>
  <si>
    <t>Dederang 220kV - Mount Beauty 220kV 1</t>
  </si>
  <si>
    <t>Eildon 220kV - Thomastown 220kV</t>
  </si>
  <si>
    <t>Dederang 220kV - Mount Beauty 220kV 2</t>
  </si>
  <si>
    <t>Dartmouth 220kV - Mount Beauty 220kV</t>
  </si>
  <si>
    <t>Bogong 220kV - McKAY 220kV</t>
  </si>
  <si>
    <t xml:space="preserve">Bogong 220kV - Mount Beauty 220kV </t>
  </si>
  <si>
    <t>Mount Beauty 220kV - West Kiewa 220kV</t>
  </si>
  <si>
    <t>Eildon 220kV - Mount Beauty 220kV 1</t>
  </si>
  <si>
    <t>Eildon 220kV - Mount Beauty 220kV 2</t>
  </si>
  <si>
    <t>330/220 kV</t>
  </si>
  <si>
    <t>Dederang 330/220kV H1 Transformer</t>
  </si>
  <si>
    <t>Dederang 330/220kV H2 Transformer</t>
  </si>
  <si>
    <t>Dederang 330/220kV H3 Transformer</t>
  </si>
  <si>
    <t>Greater Melbourne and Geelong</t>
  </si>
  <si>
    <t>Moorabool 500kV - Sydenham 500kV 1</t>
  </si>
  <si>
    <t>Moorabool 500kV - Sydenham 500kV 2</t>
  </si>
  <si>
    <t>Keilor 500kV - Sydenham 500kV</t>
  </si>
  <si>
    <t>Keilor 500kV - South Morang 500kV</t>
  </si>
  <si>
    <t xml:space="preserve">Keilor 500kV - South Morang 500kV </t>
  </si>
  <si>
    <t>South Morang 500kV - Sydenham 500kV 1</t>
  </si>
  <si>
    <t>South Morang 500kV - Sydenham 500kV 2</t>
  </si>
  <si>
    <t xml:space="preserve">Rowville 500kV - South Morang 500kV </t>
  </si>
  <si>
    <t>Hazelwood 500kV - Cranbourne 500kV</t>
  </si>
  <si>
    <t xml:space="preserve">Cranbourne 500kV - Rowville 500kV </t>
  </si>
  <si>
    <t>Geelong 220kV - Moorabool 220kV 1</t>
  </si>
  <si>
    <t>Geelong 220kV - Moorabool 220kV 2</t>
  </si>
  <si>
    <t>Geelong 220kV - Keilor 220kV 1</t>
  </si>
  <si>
    <t>Deer Park 220kV - Geelong 220kV</t>
  </si>
  <si>
    <t>Deer Park 220kV - Geelong 220kV 2</t>
  </si>
  <si>
    <t>Deer Park 220kV - Keilor 220kV</t>
  </si>
  <si>
    <t>Deer Park 220kV - Keilor 220kV 2</t>
  </si>
  <si>
    <t>Geelong 220kV - Keilor 220kV 3</t>
  </si>
  <si>
    <t xml:space="preserve">Altona 220kV - Keilor 220kV </t>
  </si>
  <si>
    <t>Brooklyn 220kV - Keilor 220kV 1</t>
  </si>
  <si>
    <t xml:space="preserve">Brooklyn 220kV - Keilor 220kV </t>
  </si>
  <si>
    <t>Altona 220kV - Keilor 220kV 1</t>
  </si>
  <si>
    <t xml:space="preserve">Altona 220kV - Brooklyn 220kV </t>
  </si>
  <si>
    <t xml:space="preserve">Brooklyn 220kV - Newport 220kV </t>
  </si>
  <si>
    <t>Fishermans Bend 220kV - Newport 220kV 1</t>
  </si>
  <si>
    <t xml:space="preserve">Brooklyn 220kV - Fishermans Bend 220kV </t>
  </si>
  <si>
    <t xml:space="preserve">Fishermans Bend 220kV - Newport 220kV </t>
  </si>
  <si>
    <t>Keilor 500/220kV A2 Transformer</t>
  </si>
  <si>
    <t>Fishermans Bend 220kV - West Melbourne 220kV 1</t>
  </si>
  <si>
    <t>Fishermans Bend 220kV - West Melbourne 220kV 2</t>
  </si>
  <si>
    <t>Keilor 220kV - West Melbourne 220kV 1</t>
  </si>
  <si>
    <t>Newport generating unit</t>
  </si>
  <si>
    <t>Keilor 220kV - West Melbourne 220kV 2</t>
  </si>
  <si>
    <t>Keilor 220kV - Thomastown 220kV 1</t>
  </si>
  <si>
    <t>South Morang 330/220kV H3 Transformer</t>
  </si>
  <si>
    <t>Keilor 220kV - Thomastown 220kV 2</t>
  </si>
  <si>
    <t>South Morang 220kV - Thomastown 220kV 1</t>
  </si>
  <si>
    <t>South Morang 220kV - Thomastown 220kV 2</t>
  </si>
  <si>
    <t>Brunswick 220kV - Thomastown 220kV 1</t>
  </si>
  <si>
    <t>Brunswick 220kV - Thomastown 220kV 3</t>
  </si>
  <si>
    <t xml:space="preserve">Ringwood 220kV - Thomastown 220kV </t>
  </si>
  <si>
    <t>Templestowe 220kV - Thomastown 220kV</t>
  </si>
  <si>
    <t>Rowville 220kV - Templestowe 220kV</t>
  </si>
  <si>
    <t>Rowville 220kV - Thomastown 220kV</t>
  </si>
  <si>
    <t>Ringwood 220kV - Rowville 220kV</t>
  </si>
  <si>
    <t>Ringwood 220kV - Thomastown 220kV</t>
  </si>
  <si>
    <t>Malvern 220kV - Rowville 220kV 1</t>
  </si>
  <si>
    <t>Malvern 220kV - Rowville 220kV 2</t>
  </si>
  <si>
    <t>Rowville 220kV - Springvale 220kV 1</t>
  </si>
  <si>
    <t>Rowville 220kV - Springvale 220kV 2</t>
  </si>
  <si>
    <t>Richmond 220kV - Rowville 220kV 1</t>
  </si>
  <si>
    <t>Thomastown 220kV - Brunswick 220kV 3</t>
  </si>
  <si>
    <t>Richmond 220kV - Rowville 220kV 2</t>
  </si>
  <si>
    <t>Heatherton 220kV - Springvale 220kV 1</t>
  </si>
  <si>
    <t>Heatherton 220kV - Springvale 220kV 2</t>
  </si>
  <si>
    <t>East Rowville 220kV - Rowville 220kV 1</t>
  </si>
  <si>
    <t>East Rowville 220kV - Rowville 220kV 2</t>
  </si>
  <si>
    <t>Cranbourne 220kV - East Rowville 220kV 1</t>
  </si>
  <si>
    <t>Cranbourne 220kV - East Rowville 220kV 2</t>
  </si>
  <si>
    <t>Cranbourne 220kV - Tyabb 220kV 1</t>
  </si>
  <si>
    <t>Cranbourne 220kV - Tyabb 220kV - John Lysaght 220kV 2</t>
  </si>
  <si>
    <t>Cranbourne 220kV - Tyabb 220kV 2</t>
  </si>
  <si>
    <t>Cranbourne 220kV - Tyabb 220kV - John Lysaght 220kV 1</t>
  </si>
  <si>
    <t>John Lysaght 220kV - Tyabb 220kV 1</t>
  </si>
  <si>
    <t>John Lysaght 220kV - Tyabb 220kV 2</t>
  </si>
  <si>
    <t>Brunswick 220kV - Richmond 220kV</t>
  </si>
  <si>
    <t>Keilor 500/220kV A4 Transformer</t>
  </si>
  <si>
    <t>Keilor 500/220kV A3 Transformer</t>
  </si>
  <si>
    <t>500/330 kV</t>
  </si>
  <si>
    <t>South Morang 500/330kV F2 Transformer</t>
  </si>
  <si>
    <t>Rowville 500/220kV A1Transformer</t>
  </si>
  <si>
    <t>South Morang 330/220kV H1 Transformer</t>
  </si>
  <si>
    <t>South Morang 330/220kV H2 Transformer1</t>
  </si>
  <si>
    <t>-</t>
  </si>
  <si>
    <t>Regional Victoria</t>
  </si>
  <si>
    <t>Red Cliffs 220kV - Buronga 220kV 1</t>
  </si>
  <si>
    <t>Red Cliffs 220kV - Buronga 220kV 2</t>
  </si>
  <si>
    <t>Kiamal 220kV - Murra Warra 220kV - Horsham</t>
  </si>
  <si>
    <t>Ararat 220kV - Waubra 220kV - Ballarat 220kV</t>
  </si>
  <si>
    <t>Kiamal 220kV - Red Cliffs 220kV 1</t>
  </si>
  <si>
    <t>Red Cliffs 220kV - Wemen 220kV - Kerang 220kV</t>
  </si>
  <si>
    <t>Ballarat 220kV - Waubra 220kV - Ararat 220kV</t>
  </si>
  <si>
    <t>Kiamal 220kV - Murra Warra KV -Horsham 220 Kv</t>
  </si>
  <si>
    <t>Ararat 220kV - Crowlands 220kV</t>
  </si>
  <si>
    <t>Bulgana 220kV - Horsham 220kV</t>
  </si>
  <si>
    <t>Bulgana 220kV - Crowlands 220kV</t>
  </si>
  <si>
    <t>Bendigo 220kV - Kerang 220kV</t>
  </si>
  <si>
    <t>Ballarat 220kV - Bendigo 220kV</t>
  </si>
  <si>
    <t>Ballarat 220kV - Berrybank 220kV</t>
  </si>
  <si>
    <t xml:space="preserve"> Moorabool 220kV - Terang 220kV 1</t>
  </si>
  <si>
    <t>Berrybank 220kV - Terang 220kV</t>
  </si>
  <si>
    <t>Ballarat 220kV - Berrybank 220kV 1</t>
  </si>
  <si>
    <t>Ballarat 220kV - Moorabool 220kV 1</t>
  </si>
  <si>
    <t>Ballarat 220kV - Moorabool 220kV 2</t>
  </si>
  <si>
    <t>Ballarat 220kV - Elaine 220kV</t>
  </si>
  <si>
    <t>Elaine 220kV - Moorabool 220kV</t>
  </si>
  <si>
    <t>Moorabool 220kV - Terang 220kV</t>
  </si>
  <si>
    <t>Bendigo 220kV - Fosterville 220kV - Shepparton 220kV</t>
  </si>
  <si>
    <t>Ballarat 220kV - Bendigo 220kV 1</t>
  </si>
  <si>
    <t>Glenrowan 220kV - Shepparton 220kV 1</t>
  </si>
  <si>
    <t>Glenrowan 220kV - Shepparton 220kV 2</t>
  </si>
  <si>
    <t>Dederang 220kV - Shepparton 220kV</t>
  </si>
  <si>
    <t>Dederang 220kV - Glenrowan 220kV 1</t>
  </si>
  <si>
    <t>Dederang 220kV - Glenrowan 220kV 2</t>
  </si>
  <si>
    <t>Moorabool 500/220kV A1 Transformer</t>
  </si>
  <si>
    <t>Moorabool 500/220kV A2 Transformer</t>
  </si>
  <si>
    <t xml:space="preserve">* This is 5 minute short-term rating (N-1) available to the operator. </t>
  </si>
  <si>
    <r>
      <rPr>
        <vertAlign val="superscript"/>
        <sz val="11"/>
        <color theme="1"/>
        <rFont val="Avenir Next LT Pro"/>
        <family val="2"/>
      </rPr>
      <t>1</t>
    </r>
    <r>
      <rPr>
        <sz val="11"/>
        <color theme="1"/>
        <rFont val="Avenir Next LT Pro"/>
        <family val="2"/>
      </rPr>
      <t xml:space="preserve"> South Morang 330/220kV H2 Transformer is normally out of service under system normal conditions as it is used as a hot spare transformer. </t>
    </r>
  </si>
  <si>
    <t>Table 2 — Maximum demand snapshot: Interconnector power flow and limits</t>
  </si>
  <si>
    <t>Interconnector</t>
  </si>
  <si>
    <r>
      <t>Interconnector target (MW)</t>
    </r>
    <r>
      <rPr>
        <b/>
        <vertAlign val="superscript"/>
        <sz val="8"/>
        <color theme="0"/>
        <rFont val="Arial"/>
        <family val="2"/>
      </rPr>
      <t>1</t>
    </r>
  </si>
  <si>
    <r>
      <t>Import Limit (MW)</t>
    </r>
    <r>
      <rPr>
        <b/>
        <vertAlign val="superscript"/>
        <sz val="8"/>
        <color theme="0"/>
        <rFont val="Arial"/>
        <family val="2"/>
      </rPr>
      <t>2</t>
    </r>
  </si>
  <si>
    <r>
      <t>Export Limit (MW)</t>
    </r>
    <r>
      <rPr>
        <b/>
        <vertAlign val="superscript"/>
        <sz val="8"/>
        <color theme="0"/>
        <rFont val="Avenir Next LT Pro"/>
        <family val="2"/>
      </rPr>
      <t>3</t>
    </r>
  </si>
  <si>
    <t>Import constraint equation</t>
  </si>
  <si>
    <t>Import Constraint description</t>
  </si>
  <si>
    <t>Export constraint equation</t>
  </si>
  <si>
    <t>Export Constraint description</t>
  </si>
  <si>
    <t xml:space="preserve">Vic–NSW </t>
  </si>
  <si>
    <t>V&gt;&gt;NIL_MLGT_MLGT_R5</t>
  </si>
  <si>
    <t>Out = NIL, avoid O/L Moorabool to Geelong #1 or #2 on trip of other Moorabool to Geelong line, Yallourn W Unit 1 in 500 kV mode, Feedback</t>
  </si>
  <si>
    <t>N&gt;&gt;BDBU_970_051</t>
  </si>
  <si>
    <t>Out = Bundey to Buronga (6F) 330kV line, avoid O/L Burrinjuck to Yass (970) on trip of Wagga to Lower Tumut (051) line, Feedback</t>
  </si>
  <si>
    <t xml:space="preserve">Vic–SA (Heywood) </t>
  </si>
  <si>
    <t>NRM_VIC1_SA1</t>
  </si>
  <si>
    <t>Negative Residue Management constraint for VIC to SA flow</t>
  </si>
  <si>
    <t xml:space="preserve">Vic–SA (Murraylink) </t>
  </si>
  <si>
    <t>VSML_030</t>
  </si>
  <si>
    <t>Vic to SA on ML upper transfer limit of 30 MW</t>
  </si>
  <si>
    <t>Tas–Vic (Basslink)</t>
  </si>
  <si>
    <t>VTBL_ROC</t>
  </si>
  <si>
    <t>Out=Nil, Rate of Change (Vic to Tas) constraint (200 MW / 5 Min) for Basslink</t>
  </si>
  <si>
    <r>
      <rPr>
        <vertAlign val="superscript"/>
        <sz val="8"/>
        <color theme="1"/>
        <rFont val="Arial Nova"/>
        <family val="2"/>
        <scheme val="minor"/>
      </rPr>
      <t>1</t>
    </r>
    <r>
      <rPr>
        <sz val="8"/>
        <color theme="1"/>
        <rFont val="Arial Nova"/>
        <family val="2"/>
        <scheme val="minor"/>
      </rPr>
      <t xml:space="preserve"> Note that actual interconnector power flows during a five-minute interval may deviate from their targets. Negative flows are in the import direction, whilst positive flows are in the export direction.</t>
    </r>
  </si>
  <si>
    <r>
      <rPr>
        <vertAlign val="superscript"/>
        <sz val="8"/>
        <color theme="1"/>
        <rFont val="Arial Nova"/>
        <family val="2"/>
        <scheme val="minor"/>
      </rPr>
      <t>2</t>
    </r>
    <r>
      <rPr>
        <sz val="8"/>
        <color theme="1"/>
        <rFont val="Arial Nova"/>
        <family val="2"/>
        <scheme val="minor"/>
      </rPr>
      <t xml:space="preserve"> The import direction reflects southward flows on VNI and Basslink, and eastward flows on Heywood and Murraylink. Imports are reported as negative numbers, so that a positive import limit represents a forced export. This limit is based on the 5-min dispatch interval (MW) calculated by NEMDE. This limit considers network topology and dynamic equipment ratings. These limits are approximate and are derived from constraint equations that represent physical limitations only at the end of each interval.</t>
    </r>
  </si>
  <si>
    <r>
      <rPr>
        <vertAlign val="superscript"/>
        <sz val="8"/>
        <color theme="1"/>
        <rFont val="Arial Nova"/>
        <family val="2"/>
        <scheme val="minor"/>
      </rPr>
      <t>3</t>
    </r>
    <r>
      <rPr>
        <sz val="8"/>
        <color theme="1"/>
        <rFont val="Arial Nova"/>
        <family val="2"/>
        <scheme val="minor"/>
      </rPr>
      <t xml:space="preserve"> The export direction reflects northward flows on VNI and Basslink, and westward flows on Heywood and Murraylink.  Exports are reported as positive numbers, so that a negative export limit represents a forced import.This limit is based on the 5-min dispatch interval (MW) calculated by NEMDE. This limit considers network topology and dynamic equipment ratings. These limits are approximate and are derived from constraint equations that represent physical limitations only at the end of each interval.</t>
    </r>
  </si>
  <si>
    <t>Table 3 — High export to NSW snapshot: DSN continuous and short-term ratings and loadings</t>
  </si>
  <si>
    <t>Continuous loading (N) (MVAr)</t>
  </si>
  <si>
    <t>Continuous loading (N) (MVA)</t>
  </si>
  <si>
    <t>Short-term loading 
(N-1) (MVAr)</t>
  </si>
  <si>
    <t>Dederang 330kV - Wodonga 330kV</t>
  </si>
  <si>
    <t>Bogong 220kV - Mount Beauty 220kV</t>
  </si>
  <si>
    <t>South Morang 500/330kV F1 Transformer</t>
  </si>
  <si>
    <t>South Morang 500/330 kV F2 Transformer</t>
  </si>
  <si>
    <t>South Morang 500/330 kV F1 Transformer</t>
  </si>
  <si>
    <t>South Morang 330/220kV H1 Transformer1</t>
  </si>
  <si>
    <t>South Morang 330/220kV H2 Transformer</t>
  </si>
  <si>
    <t>Yallourn  generating unit 4</t>
  </si>
  <si>
    <r>
      <rPr>
        <vertAlign val="superscript"/>
        <sz val="11"/>
        <color rgb="FF424242"/>
        <rFont val="Avenir Next LT Pro"/>
        <family val="2"/>
      </rPr>
      <t>1</t>
    </r>
    <r>
      <rPr>
        <sz val="11"/>
        <color rgb="FF424242"/>
        <rFont val="Avenir Next LT Pro"/>
        <family val="2"/>
      </rPr>
      <t xml:space="preserve"> South Morang 330/220kV H2 Transformer is normally out of service under system normal conditions as it is used as a hot spare transformer. </t>
    </r>
  </si>
  <si>
    <t>Table 4 — High export to NSW snapshot: Interconnector power flow and limits</t>
  </si>
  <si>
    <t>N^^V_NIL_ARWBBA</t>
  </si>
  <si>
    <t>Out = Nil, avoid voltage collapse in southern NSW for loss of Ballarat to Waubra to Ararat 220kV lines (this also trips Waubra, Ararat and Crowlands, Bulgana and Murra Warra WFs)</t>
  </si>
  <si>
    <t>V&gt;&gt;N_NIL_65_66</t>
  </si>
  <si>
    <t>Out = Nil, avoid Murray to Upper Tumut(65) O/L on Murray to Lower Tumut(66) trip; Feedback</t>
  </si>
  <si>
    <t>SV_550_TEST</t>
  </si>
  <si>
    <t>Out = Nil, SA to Vic on Heywood limit of 550 MW, limit for testing of Heywood interconnection upgrade</t>
  </si>
  <si>
    <t>V::N_NIL_V1</t>
  </si>
  <si>
    <t>Out = NIL, prevent transient instability for fault and trip of a HWTS-SMTS 500 kV line, VIC accelerates. Yallourn W G1 on 220kV.</t>
  </si>
  <si>
    <t>SVML_ROC_80</t>
  </si>
  <si>
    <t>Out=Nil, Rate of Change (SA to VIC) constraint (80 MW / 5 Min) for Murraylink</t>
  </si>
  <si>
    <t>F_T++NIL_MG_R6</t>
  </si>
  <si>
    <t>Out = Nil, Raise 6 sec requirement for a Tasmania Synchronous Generation Event (both largest MW output and inertia), Basslink able to transfer FCAS</t>
  </si>
  <si>
    <t>TVBL_ROC</t>
  </si>
  <si>
    <t>Out=Nil, Rate of Change (Tas to Vic) constraint (200 MW / 5 Min) for Basslink</t>
  </si>
  <si>
    <t xml:space="preserve">Ringwood 220kV- Rowville 220kV </t>
  </si>
  <si>
    <r>
      <t>The "</t>
    </r>
    <r>
      <rPr>
        <u/>
        <sz val="10"/>
        <color theme="4"/>
        <rFont val="Arial Nova"/>
        <family val="2"/>
        <scheme val="minor"/>
      </rPr>
      <t>High export to NSW 1</t>
    </r>
    <r>
      <rPr>
        <sz val="10"/>
        <color theme="1"/>
        <rFont val="Arial Nova"/>
        <family val="2"/>
        <scheme val="minor"/>
      </rPr>
      <t>" worksheet presents the continuous and short-term line and transformer ratings, as well as (N) and (N-1) loadings at the time of the high power flow from Victoria to NSW snapshot. Only Northern Corridor elements elements (together with South Morang transformers) are shown for this snapshot as this is the only region where DSN elements tend to be more heavily loaded during high export from Victoria, rather than during high Victorian demand.</t>
    </r>
  </si>
  <si>
    <t>Short-term loading 
(N-1) (MVA)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</si>
</sst>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rial Nova"/>
      <family val="2"/>
      <scheme val="minor"/>
    </font>
    <font>
      <sz val="18"/>
      <color rgb="FFF47321"/>
      <name val="Arial"/>
      <family val="2"/>
    </font>
    <font>
      <u/>
      <sz val="11"/>
      <color theme="10"/>
      <name val="Arial Nova"/>
      <family val="2"/>
      <scheme val="minor"/>
    </font>
    <font>
      <b/>
      <sz val="8"/>
      <color rgb="FF000000"/>
      <name val="Arial"/>
      <family val="2"/>
    </font>
    <font>
      <sz val="8"/>
      <color theme="1"/>
      <name val="Arial"/>
      <family val="2"/>
    </font>
    <font>
      <sz val="10"/>
      <color theme="1"/>
      <name val="Arial"/>
      <family val="2"/>
    </font>
    <font>
      <sz val="11"/>
      <color rgb="FFFF0000"/>
      <name val="Arial Nova"/>
      <family val="2"/>
      <scheme val="minor"/>
    </font>
    <font>
      <sz val="8"/>
      <color theme="1"/>
      <name val="Arial Nova"/>
      <family val="2"/>
      <scheme val="minor"/>
    </font>
    <font>
      <vertAlign val="superscript"/>
      <sz val="8"/>
      <color theme="1"/>
      <name val="Arial Nova"/>
      <family val="2"/>
      <scheme val="minor"/>
    </font>
    <font>
      <sz val="8"/>
      <name val="Arial Nova"/>
      <family val="2"/>
      <scheme val="minor"/>
    </font>
    <font>
      <sz val="9"/>
      <name val="Arial Nova"/>
      <family val="2"/>
      <scheme val="minor"/>
    </font>
    <font>
      <b/>
      <sz val="8"/>
      <color theme="0"/>
      <name val="Avenir Next LT Pro"/>
      <family val="2"/>
    </font>
    <font>
      <b/>
      <sz val="8"/>
      <color rgb="FFFFFFFF"/>
      <name val="Avenir Next LT Pro"/>
      <family val="2"/>
    </font>
    <font>
      <sz val="11"/>
      <color theme="1"/>
      <name val="Avenir Next LT Pro"/>
      <family val="2"/>
    </font>
    <font>
      <vertAlign val="superscript"/>
      <sz val="11"/>
      <color theme="1"/>
      <name val="Avenir Next LT Pro"/>
      <family val="2"/>
    </font>
    <font>
      <sz val="10"/>
      <color theme="1"/>
      <name val="Arial Nova"/>
      <family val="2"/>
    </font>
    <font>
      <sz val="18"/>
      <color theme="3"/>
      <name val="Arial"/>
      <family val="2"/>
    </font>
    <font>
      <sz val="8"/>
      <color rgb="FFFFFFFF"/>
      <name val="Avenir Next LT Pro"/>
      <family val="2"/>
    </font>
    <font>
      <b/>
      <vertAlign val="superscript"/>
      <sz val="8"/>
      <color theme="0"/>
      <name val="Arial"/>
      <family val="2"/>
    </font>
    <font>
      <b/>
      <vertAlign val="superscript"/>
      <sz val="8"/>
      <color theme="0"/>
      <name val="Avenir Next LT Pro"/>
      <family val="2"/>
    </font>
    <font>
      <b/>
      <sz val="10"/>
      <color theme="1"/>
      <name val="Avenir Next LT Pro"/>
      <family val="2"/>
    </font>
    <font>
      <b/>
      <sz val="10"/>
      <color theme="1"/>
      <name val="Arial Rounded MT Bold"/>
      <family val="2"/>
    </font>
    <font>
      <sz val="10"/>
      <color theme="1"/>
      <name val="Arial Nova"/>
      <family val="2"/>
      <scheme val="minor"/>
    </font>
    <font>
      <sz val="10"/>
      <name val="Arial Nova"/>
      <family val="2"/>
      <scheme val="minor"/>
    </font>
    <font>
      <u/>
      <sz val="10"/>
      <color theme="4"/>
      <name val="Arial Nova"/>
      <family val="2"/>
      <scheme val="minor"/>
    </font>
    <font>
      <sz val="10"/>
      <color rgb="FF424242"/>
      <name val="Arial Nova"/>
      <family val="2"/>
    </font>
    <font>
      <vertAlign val="superscript"/>
      <sz val="10"/>
      <color rgb="FF424242"/>
      <name val="Arial Nova"/>
      <family val="2"/>
    </font>
    <font>
      <i/>
      <sz val="10"/>
      <color rgb="FF424242"/>
      <name val="Arial Nova"/>
      <family val="2"/>
    </font>
    <font>
      <sz val="11"/>
      <color rgb="FF006100"/>
      <name val="Arial Nova"/>
      <family val="2"/>
      <scheme val="minor"/>
    </font>
    <font>
      <sz val="8"/>
      <color rgb="FF424242"/>
      <name val="Arial Nova"/>
      <family val="2"/>
    </font>
    <font>
      <sz val="8"/>
      <color rgb="FF000000"/>
      <name val="Arial Nova"/>
      <family val="2"/>
    </font>
    <font>
      <b/>
      <sz val="8"/>
      <color rgb="FF000000"/>
      <name val="Arial Nova"/>
      <family val="2"/>
    </font>
    <font>
      <sz val="8"/>
      <color theme="1"/>
      <name val="Arial Nova"/>
      <family val="2"/>
    </font>
    <font>
      <sz val="11"/>
      <color rgb="FF000000"/>
      <name val="Aptos Narrow"/>
      <family val="2"/>
    </font>
    <font>
      <sz val="11"/>
      <color rgb="FF000000"/>
      <name val="Aptos Narrow"/>
      <family val="2"/>
    </font>
    <font>
      <b/>
      <sz val="8"/>
      <color rgb="FFFFFFFF"/>
      <name val="Avenir Next LT Pro"/>
      <family val="2"/>
    </font>
    <font>
      <vertAlign val="superscript"/>
      <sz val="11"/>
      <color rgb="FF424242"/>
      <name val="Avenir Next LT Pro"/>
      <family val="2"/>
    </font>
    <font>
      <sz val="11"/>
      <color rgb="FF424242"/>
      <name val="Avenir Next LT Pro"/>
      <family val="2"/>
    </font>
    <font>
      <sz val="11"/>
      <name val="Arial Nova"/>
      <family val="2"/>
      <scheme val="minor"/>
    </font>
    <font>
      <sz val="11"/>
      <name val="Arial Nova"/>
      <family val="2"/>
    </font>
  </fonts>
  <fills count="5">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rgb="FFC6EFCE"/>
      </patternFill>
    </fill>
  </fills>
  <borders count="36">
    <border>
      <left/>
      <right/>
      <top/>
      <bottom/>
      <diagonal/>
    </border>
    <border>
      <left/>
      <right style="thick">
        <color rgb="FFFFFFFF"/>
      </right>
      <top style="thick">
        <color rgb="FFFFFFFF"/>
      </top>
      <bottom style="thick">
        <color rgb="FFFFFFFF"/>
      </bottom>
      <diagonal/>
    </border>
    <border>
      <left style="dotted">
        <color theme="0" tint="-0.24994659260841701"/>
      </left>
      <right style="dotted">
        <color theme="0" tint="-0.24994659260841701"/>
      </right>
      <top/>
      <bottom style="thin">
        <color theme="0" tint="-0.24994659260841701"/>
      </bottom>
      <diagonal/>
    </border>
    <border>
      <left style="dotted">
        <color theme="0" tint="-0.24994659260841701"/>
      </left>
      <right style="dotted">
        <color theme="0" tint="-0.24994659260841701"/>
      </right>
      <top style="thin">
        <color theme="0" tint="-0.24994659260841701"/>
      </top>
      <bottom/>
      <diagonal/>
    </border>
    <border>
      <left style="dotted">
        <color theme="0" tint="-0.24994659260841701"/>
      </left>
      <right style="dotted">
        <color theme="0" tint="-0.24994659260841701"/>
      </right>
      <top/>
      <bottom/>
      <diagonal/>
    </border>
    <border>
      <left style="thick">
        <color rgb="FFFFFFFF"/>
      </left>
      <right style="dotted">
        <color theme="0" tint="-0.24994659260841701"/>
      </right>
      <top style="thin">
        <color theme="0" tint="-0.24994659260841701"/>
      </top>
      <bottom/>
      <diagonal/>
    </border>
    <border>
      <left style="thick">
        <color rgb="FFFFFFFF"/>
      </left>
      <right style="dotted">
        <color theme="0" tint="-0.24994659260841701"/>
      </right>
      <top/>
      <bottom/>
      <diagonal/>
    </border>
    <border>
      <left style="thick">
        <color rgb="FFFFFFFF"/>
      </left>
      <right style="dotted">
        <color theme="0" tint="-0.24994659260841701"/>
      </right>
      <top/>
      <bottom style="thin">
        <color theme="0" tint="-0.24994659260841701"/>
      </bottom>
      <diagonal/>
    </border>
    <border>
      <left style="thick">
        <color rgb="FFFFFFFF"/>
      </left>
      <right style="dotted">
        <color theme="0" tint="-0.24994659260841701"/>
      </right>
      <top style="thick">
        <color rgb="FFFFFFFF"/>
      </top>
      <bottom/>
      <diagonal/>
    </border>
    <border>
      <left style="medium">
        <color indexed="64"/>
      </left>
      <right style="thick">
        <color rgb="FFFFFFFF"/>
      </right>
      <top style="medium">
        <color indexed="64"/>
      </top>
      <bottom style="thick">
        <color rgb="FFFFFFFF"/>
      </bottom>
      <diagonal/>
    </border>
    <border>
      <left style="thick">
        <color rgb="FFFFFFFF"/>
      </left>
      <right style="thick">
        <color rgb="FFFFFFFF"/>
      </right>
      <top style="medium">
        <color indexed="64"/>
      </top>
      <bottom style="thick">
        <color rgb="FFFFFFFF"/>
      </bottom>
      <diagonal/>
    </border>
    <border>
      <left style="thick">
        <color rgb="FFFFFFFF"/>
      </left>
      <right style="medium">
        <color indexed="64"/>
      </right>
      <top style="medium">
        <color indexed="64"/>
      </top>
      <bottom style="thick">
        <color rgb="FFFFFFFF"/>
      </bottom>
      <diagonal/>
    </border>
    <border>
      <left style="medium">
        <color indexed="64"/>
      </left>
      <right style="thick">
        <color rgb="FFFFFFFF"/>
      </right>
      <top style="thick">
        <color rgb="FFFFFFFF"/>
      </top>
      <bottom/>
      <diagonal/>
    </border>
    <border>
      <left style="dotted">
        <color theme="0" tint="-0.24994659260841701"/>
      </left>
      <right style="medium">
        <color indexed="64"/>
      </right>
      <top/>
      <bottom style="thin">
        <color theme="0" tint="-0.24994659260841701"/>
      </bottom>
      <diagonal/>
    </border>
    <border>
      <left style="medium">
        <color indexed="64"/>
      </left>
      <right style="thick">
        <color rgb="FFFFFFFF"/>
      </right>
      <top/>
      <bottom/>
      <diagonal/>
    </border>
    <border>
      <left style="medium">
        <color indexed="64"/>
      </left>
      <right style="thick">
        <color rgb="FFFFFFFF"/>
      </right>
      <top/>
      <bottom style="medium">
        <color indexed="64"/>
      </bottom>
      <diagonal/>
    </border>
    <border>
      <left style="dotted">
        <color theme="0" tint="-0.24994659260841701"/>
      </left>
      <right style="dotted">
        <color theme="0" tint="-0.24994659260841701"/>
      </right>
      <top/>
      <bottom style="medium">
        <color indexed="64"/>
      </bottom>
      <diagonal/>
    </border>
    <border>
      <left/>
      <right style="thick">
        <color rgb="FFFFFFFF"/>
      </right>
      <top style="medium">
        <color indexed="64"/>
      </top>
      <bottom style="thick">
        <color rgb="FFFFFFFF"/>
      </bottom>
      <diagonal/>
    </border>
    <border>
      <left/>
      <right style="medium">
        <color indexed="64"/>
      </right>
      <top style="medium">
        <color indexed="64"/>
      </top>
      <bottom style="thick">
        <color rgb="FFFFFFFF"/>
      </bottom>
      <diagonal/>
    </border>
    <border>
      <left style="medium">
        <color indexed="64"/>
      </left>
      <right style="thick">
        <color rgb="FFFFFFFF"/>
      </right>
      <top/>
      <bottom style="thick">
        <color rgb="FFFFFFFF"/>
      </bottom>
      <diagonal/>
    </border>
    <border>
      <left style="thick">
        <color rgb="FFFFFFFF"/>
      </left>
      <right style="medium">
        <color indexed="64"/>
      </right>
      <top style="medium">
        <color indexed="64"/>
      </top>
      <bottom/>
      <diagonal/>
    </border>
    <border>
      <left style="thick">
        <color rgb="FFFFFFFF"/>
      </left>
      <right style="thick">
        <color rgb="FFFFFFFF"/>
      </right>
      <top style="medium">
        <color indexed="64"/>
      </top>
      <bottom/>
      <diagonal/>
    </border>
    <border>
      <left style="thick">
        <color rgb="FFFFFFFF"/>
      </left>
      <right style="dotted">
        <color theme="0" tint="-0.24994659260841701"/>
      </right>
      <top/>
      <bottom style="medium">
        <color indexed="64"/>
      </bottom>
      <diagonal/>
    </border>
    <border>
      <left style="medium">
        <color indexed="64"/>
      </left>
      <right style="dotted">
        <color theme="0" tint="-0.24994659260841701"/>
      </right>
      <top style="thick">
        <color rgb="FFFFFFFF"/>
      </top>
      <bottom/>
      <diagonal/>
    </border>
    <border>
      <left style="medium">
        <color indexed="64"/>
      </left>
      <right style="dotted">
        <color theme="0" tint="-0.24994659260841701"/>
      </right>
      <top/>
      <bottom/>
      <diagonal/>
    </border>
    <border>
      <left style="medium">
        <color indexed="64"/>
      </left>
      <right style="dotted">
        <color theme="0" tint="-0.24994659260841701"/>
      </right>
      <top/>
      <bottom style="medium">
        <color indexed="64"/>
      </bottom>
      <diagonal/>
    </border>
    <border>
      <left/>
      <right style="dotted">
        <color theme="0" tint="-0.24994659260841701"/>
      </right>
      <top style="thin">
        <color theme="0" tint="-0.24994659260841701"/>
      </top>
      <bottom/>
      <diagonal/>
    </border>
    <border>
      <left/>
      <right style="dotted">
        <color theme="0" tint="-0.24994659260841701"/>
      </right>
      <top/>
      <bottom/>
      <diagonal/>
    </border>
    <border>
      <left/>
      <right style="dotted">
        <color theme="0" tint="-0.24994659260841701"/>
      </right>
      <top/>
      <bottom style="thin">
        <color theme="0" tint="-0.24994659260841701"/>
      </bottom>
      <diagonal/>
    </border>
    <border>
      <left style="medium">
        <color indexed="64"/>
      </left>
      <right/>
      <top style="thick">
        <color rgb="FFFFFFFF"/>
      </top>
      <bottom/>
      <diagonal/>
    </border>
    <border>
      <left style="medium">
        <color indexed="64"/>
      </left>
      <right/>
      <top/>
      <bottom/>
      <diagonal/>
    </border>
    <border>
      <left style="medium">
        <color indexed="64"/>
      </left>
      <right/>
      <top/>
      <bottom style="thick">
        <color rgb="FFFFFFFF"/>
      </bottom>
      <diagonal/>
    </border>
    <border>
      <left style="dotted">
        <color rgb="FFBFBFBF"/>
      </left>
      <right style="medium">
        <color indexed="64"/>
      </right>
      <top/>
      <bottom style="thin">
        <color rgb="FFBFBFBF"/>
      </bottom>
      <diagonal/>
    </border>
    <border>
      <left style="dotted">
        <color theme="0" tint="-0.24994659260841701"/>
      </left>
      <right/>
      <top/>
      <bottom style="medium">
        <color indexed="64"/>
      </bottom>
      <diagonal/>
    </border>
    <border>
      <left style="dotted">
        <color rgb="FFBFBFBF"/>
      </left>
      <right style="medium">
        <color indexed="64"/>
      </right>
      <top/>
      <bottom style="medium">
        <color indexed="64"/>
      </bottom>
      <diagonal/>
    </border>
    <border>
      <left style="dotted">
        <color theme="0" tint="-0.24994659260841701"/>
      </left>
      <right style="medium">
        <color indexed="64"/>
      </right>
      <top/>
      <bottom style="medium">
        <color indexed="64"/>
      </bottom>
      <diagonal/>
    </border>
  </borders>
  <cellStyleXfs count="3">
    <xf numFmtId="0" fontId="0" fillId="0" borderId="0"/>
    <xf numFmtId="0" fontId="2" fillId="0" borderId="0" applyNumberFormat="0" applyFill="0" applyBorder="0" applyAlignment="0" applyProtection="0"/>
    <xf numFmtId="0" fontId="28" fillId="4" borderId="0" applyNumberFormat="0" applyBorder="0" applyAlignment="0" applyProtection="0"/>
  </cellStyleXfs>
  <cellXfs count="88">
    <xf numFmtId="0" fontId="0" fillId="0" borderId="0" xfId="0"/>
    <xf numFmtId="0" fontId="0" fillId="0" borderId="0" xfId="0" applyAlignment="1">
      <alignment horizontal="center"/>
    </xf>
    <xf numFmtId="0" fontId="1" fillId="0" borderId="0" xfId="0" applyFont="1" applyAlignment="1">
      <alignment vertical="center" wrapText="1"/>
    </xf>
    <xf numFmtId="0" fontId="0" fillId="0" borderId="0" xfId="0" applyAlignment="1">
      <alignment wrapText="1"/>
    </xf>
    <xf numFmtId="0" fontId="5" fillId="0" borderId="0" xfId="0" applyFont="1" applyAlignment="1">
      <alignment wrapText="1"/>
    </xf>
    <xf numFmtId="0" fontId="4" fillId="0" borderId="0" xfId="0" applyFont="1" applyAlignment="1">
      <alignment wrapText="1"/>
    </xf>
    <xf numFmtId="0" fontId="6" fillId="0" borderId="0" xfId="0" applyFont="1"/>
    <xf numFmtId="0" fontId="2" fillId="0" borderId="0" xfId="1" applyAlignment="1">
      <alignment wrapText="1"/>
    </xf>
    <xf numFmtId="0" fontId="0" fillId="0" borderId="0" xfId="0" applyAlignment="1">
      <alignment horizontal="left" vertical="center" wrapText="1"/>
    </xf>
    <xf numFmtId="0" fontId="0" fillId="0" borderId="0" xfId="0" applyAlignment="1">
      <alignment horizontal="left"/>
    </xf>
    <xf numFmtId="3" fontId="0" fillId="0" borderId="0" xfId="0" applyNumberFormat="1"/>
    <xf numFmtId="4" fontId="0" fillId="0" borderId="0" xfId="0" applyNumberFormat="1"/>
    <xf numFmtId="0" fontId="3" fillId="0" borderId="1" xfId="0" applyFont="1" applyBorder="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left"/>
    </xf>
    <xf numFmtId="0" fontId="15" fillId="0" borderId="0" xfId="0" applyFont="1" applyAlignment="1">
      <alignment wrapText="1"/>
    </xf>
    <xf numFmtId="0" fontId="16" fillId="0" borderId="0" xfId="0" applyFont="1" applyAlignment="1">
      <alignment vertical="center" wrapText="1"/>
    </xf>
    <xf numFmtId="0" fontId="9" fillId="0" borderId="2" xfId="0" applyFont="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7" fillId="3" borderId="12" xfId="0" applyFont="1" applyFill="1" applyBorder="1" applyAlignment="1">
      <alignment vertical="center" wrapText="1"/>
    </xf>
    <xf numFmtId="0" fontId="17" fillId="3" borderId="14" xfId="0" applyFont="1" applyFill="1" applyBorder="1" applyAlignment="1">
      <alignment vertical="center" wrapText="1"/>
    </xf>
    <xf numFmtId="0" fontId="17" fillId="3" borderId="15" xfId="0" applyFont="1" applyFill="1" applyBorder="1" applyAlignment="1">
      <alignment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7" fillId="0" borderId="0" xfId="0" applyFont="1" applyAlignment="1">
      <alignment wrapText="1"/>
    </xf>
    <xf numFmtId="0" fontId="11" fillId="2" borderId="11"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wrapText="1"/>
    </xf>
    <xf numFmtId="1" fontId="9" fillId="0" borderId="2" xfId="0" applyNumberFormat="1" applyFont="1" applyBorder="1" applyAlignment="1">
      <alignment horizontal="center" vertical="center" wrapText="1"/>
    </xf>
    <xf numFmtId="0" fontId="20" fillId="0" borderId="0" xfId="0" applyFont="1"/>
    <xf numFmtId="0" fontId="21" fillId="0" borderId="0" xfId="0" applyFont="1" applyAlignment="1">
      <alignment horizontal="left"/>
    </xf>
    <xf numFmtId="0" fontId="3" fillId="0" borderId="0" xfId="0" applyFont="1" applyAlignment="1">
      <alignment horizontal="center" vertical="center" wrapText="1"/>
    </xf>
    <xf numFmtId="0" fontId="10" fillId="0" borderId="0" xfId="0" applyFont="1" applyAlignment="1">
      <alignment horizontal="center" vertical="center"/>
    </xf>
    <xf numFmtId="0" fontId="22" fillId="0" borderId="0" xfId="0" applyFont="1" applyAlignment="1">
      <alignment wrapText="1"/>
    </xf>
    <xf numFmtId="0" fontId="7" fillId="0" borderId="0" xfId="0" applyFont="1" applyAlignment="1">
      <alignment horizontal="left" wrapText="1"/>
    </xf>
    <xf numFmtId="0" fontId="25" fillId="0" borderId="0" xfId="0" applyFont="1" applyAlignment="1">
      <alignment wrapText="1"/>
    </xf>
    <xf numFmtId="0" fontId="6" fillId="0" borderId="0" xfId="0" applyFont="1" applyAlignment="1">
      <alignment horizontal="center"/>
    </xf>
    <xf numFmtId="0" fontId="32" fillId="0" borderId="0" xfId="0" applyFont="1" applyAlignment="1">
      <alignment wrapText="1"/>
    </xf>
    <xf numFmtId="0" fontId="10" fillId="0" borderId="0" xfId="0" applyFont="1" applyAlignment="1">
      <alignment horizontal="center" vertical="center" wrapText="1"/>
    </xf>
    <xf numFmtId="0" fontId="33" fillId="0" borderId="0" xfId="0" applyFont="1"/>
    <xf numFmtId="3" fontId="0" fillId="0" borderId="0" xfId="0" applyNumberFormat="1" applyAlignment="1">
      <alignment wrapText="1"/>
    </xf>
    <xf numFmtId="0" fontId="33" fillId="0" borderId="0" xfId="0" applyFont="1" applyAlignment="1">
      <alignment wrapText="1"/>
    </xf>
    <xf numFmtId="0" fontId="12" fillId="3" borderId="14" xfId="0" applyFont="1" applyFill="1" applyBorder="1" applyAlignment="1">
      <alignment horizontal="center" vertical="center" textRotation="90" wrapText="1"/>
    </xf>
    <xf numFmtId="0" fontId="10" fillId="0" borderId="2" xfId="0" applyFont="1" applyBorder="1" applyAlignment="1">
      <alignment horizontal="center" vertical="center" wrapText="1"/>
    </xf>
    <xf numFmtId="0" fontId="34" fillId="0" borderId="0" xfId="0" applyFont="1"/>
    <xf numFmtId="0" fontId="38" fillId="0" borderId="2" xfId="2" applyFont="1" applyFill="1" applyBorder="1" applyAlignment="1">
      <alignment horizontal="center" vertical="center" wrapText="1"/>
    </xf>
    <xf numFmtId="1" fontId="38" fillId="0" borderId="2" xfId="2" applyNumberFormat="1" applyFont="1" applyFill="1" applyBorder="1" applyAlignment="1">
      <alignment horizontal="center" vertical="center" wrapText="1"/>
    </xf>
    <xf numFmtId="9" fontId="38" fillId="0" borderId="2" xfId="2" applyNumberFormat="1" applyFont="1" applyFill="1" applyBorder="1" applyAlignment="1">
      <alignment horizontal="center" vertical="center" wrapText="1"/>
    </xf>
    <xf numFmtId="0" fontId="38" fillId="0" borderId="13" xfId="2" applyFont="1" applyFill="1" applyBorder="1" applyAlignment="1">
      <alignment horizontal="center" vertical="center" wrapText="1"/>
    </xf>
    <xf numFmtId="0" fontId="38" fillId="0" borderId="16" xfId="2" applyFont="1" applyFill="1" applyBorder="1" applyAlignment="1">
      <alignment horizontal="center" vertical="center" wrapText="1"/>
    </xf>
    <xf numFmtId="1" fontId="38" fillId="0" borderId="16" xfId="2" applyNumberFormat="1" applyFont="1" applyFill="1" applyBorder="1" applyAlignment="1">
      <alignment horizontal="center" vertical="center" wrapText="1"/>
    </xf>
    <xf numFmtId="9" fontId="38" fillId="0" borderId="16" xfId="2" applyNumberFormat="1" applyFont="1" applyFill="1" applyBorder="1" applyAlignment="1">
      <alignment horizontal="center" vertical="center" wrapText="1"/>
    </xf>
    <xf numFmtId="0" fontId="38" fillId="0" borderId="35" xfId="2" applyFont="1" applyFill="1" applyBorder="1" applyAlignment="1">
      <alignment horizontal="center" vertical="center" wrapText="1"/>
    </xf>
    <xf numFmtId="0" fontId="39" fillId="0" borderId="32" xfId="0" applyFont="1" applyFill="1" applyBorder="1" applyAlignment="1">
      <alignment horizontal="center" vertical="center" wrapText="1"/>
    </xf>
    <xf numFmtId="9" fontId="38" fillId="0" borderId="33" xfId="2" applyNumberFormat="1" applyFont="1" applyFill="1" applyBorder="1" applyAlignment="1">
      <alignment horizontal="center" vertical="center" wrapText="1"/>
    </xf>
    <xf numFmtId="0" fontId="39" fillId="0" borderId="34" xfId="0" applyFont="1" applyFill="1" applyBorder="1" applyAlignment="1">
      <alignment horizontal="center" vertical="center" wrapText="1"/>
    </xf>
    <xf numFmtId="0" fontId="9" fillId="0" borderId="13" xfId="0" applyFont="1" applyBorder="1" applyAlignment="1">
      <alignment horizontal="center" vertical="center" wrapText="1"/>
    </xf>
    <xf numFmtId="1" fontId="9" fillId="0" borderId="16" xfId="0" applyNumberFormat="1" applyFont="1" applyBorder="1" applyAlignment="1">
      <alignment horizontal="center" vertical="center" wrapText="1"/>
    </xf>
    <xf numFmtId="0" fontId="9" fillId="0" borderId="16"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13" xfId="0" applyFont="1" applyBorder="1" applyAlignment="1">
      <alignment horizontal="center" vertical="top" wrapText="1"/>
    </xf>
    <xf numFmtId="0" fontId="12" fillId="3" borderId="12" xfId="0" applyFont="1" applyFill="1" applyBorder="1" applyAlignment="1">
      <alignment horizontal="center" vertical="center" textRotation="90" wrapText="1"/>
    </xf>
    <xf numFmtId="0" fontId="12" fillId="3" borderId="14" xfId="0" applyFont="1" applyFill="1" applyBorder="1" applyAlignment="1">
      <alignment horizontal="center" vertical="center" textRotation="90" wrapText="1"/>
    </xf>
    <xf numFmtId="0" fontId="12" fillId="3" borderId="19" xfId="0" applyFont="1" applyFill="1" applyBorder="1" applyAlignment="1">
      <alignment horizontal="center" vertical="center" textRotation="90"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2" fillId="3" borderId="29" xfId="0" applyFont="1" applyFill="1" applyBorder="1" applyAlignment="1">
      <alignment horizontal="center" vertical="center" textRotation="90" wrapText="1"/>
    </xf>
    <xf numFmtId="0" fontId="35" fillId="3" borderId="30" xfId="0" applyFont="1" applyFill="1" applyBorder="1" applyAlignment="1">
      <alignment horizontal="center" vertical="center" textRotation="90" wrapText="1"/>
    </xf>
    <xf numFmtId="0" fontId="12" fillId="3" borderId="30" xfId="0" applyFont="1" applyFill="1" applyBorder="1" applyAlignment="1">
      <alignment horizontal="center" vertical="center" textRotation="90" wrapText="1"/>
    </xf>
    <xf numFmtId="0" fontId="12" fillId="3" borderId="31" xfId="0" applyFont="1" applyFill="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2" fillId="3" borderId="23" xfId="0" applyFont="1" applyFill="1" applyBorder="1" applyAlignment="1">
      <alignment horizontal="center" vertical="center" textRotation="90" wrapText="1"/>
    </xf>
    <xf numFmtId="0" fontId="12" fillId="3" borderId="24" xfId="0" applyFont="1" applyFill="1" applyBorder="1" applyAlignment="1">
      <alignment horizontal="center" vertical="center" textRotation="90" wrapText="1"/>
    </xf>
    <xf numFmtId="0" fontId="12" fillId="3" borderId="25" xfId="0" applyFont="1" applyFill="1" applyBorder="1" applyAlignment="1">
      <alignment horizontal="center" vertical="center" textRotation="90" wrapText="1"/>
    </xf>
    <xf numFmtId="0" fontId="10" fillId="0" borderId="16"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0" xfId="0" applyFont="1" applyAlignment="1">
      <alignment horizontal="left" wrapText="1"/>
    </xf>
    <xf numFmtId="0" fontId="37" fillId="0" borderId="0" xfId="0" applyFont="1" applyAlignment="1">
      <alignment horizontal="left" vertical="center" wrapText="1"/>
    </xf>
    <xf numFmtId="0" fontId="13" fillId="0" borderId="0" xfId="0" applyFont="1" applyAlignment="1">
      <alignment horizontal="left" vertical="center" wrapText="1"/>
    </xf>
    <xf numFmtId="0" fontId="12" fillId="3" borderId="15" xfId="0" applyFont="1" applyFill="1" applyBorder="1" applyAlignment="1">
      <alignment horizontal="center" vertical="center" textRotation="90" wrapText="1"/>
    </xf>
    <xf numFmtId="0" fontId="10" fillId="0" borderId="22" xfId="0" applyFont="1" applyBorder="1" applyAlignment="1">
      <alignment horizontal="center" vertical="center" wrapText="1"/>
    </xf>
  </cellXfs>
  <cellStyles count="3">
    <cellStyle name="Good" xfId="2" builtinId="26"/>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Shirin Jahangoshayabras" id="{781E8808-A127-452A-87D5-0D711B0BBABE}" userId="S::shirin.jahangoshayabras@aemo.com.au::1e87ffbc-6819-4868-8ff1-4db211577302" providerId="AD"/>
</personList>
</file>

<file path=xl/theme/theme1.xml><?xml version="1.0" encoding="utf-8"?>
<a:theme xmlns:a="http://schemas.openxmlformats.org/drawingml/2006/main" name="AEMO 2022 arial nova">
  <a:themeElements>
    <a:clrScheme name="AEMO 2022">
      <a:dk1>
        <a:srgbClr val="424242"/>
      </a:dk1>
      <a:lt1>
        <a:srgbClr val="FFFFFF"/>
      </a:lt1>
      <a:dk2>
        <a:srgbClr val="3C1053"/>
      </a:dk2>
      <a:lt2>
        <a:srgbClr val="EEEEF0"/>
      </a:lt2>
      <a:accent1>
        <a:srgbClr val="6B3077"/>
      </a:accent1>
      <a:accent2>
        <a:srgbClr val="A3519B"/>
      </a:accent2>
      <a:accent3>
        <a:srgbClr val="9B2241"/>
      </a:accent3>
      <a:accent4>
        <a:srgbClr val="FDD26E"/>
      </a:accent4>
      <a:accent5>
        <a:srgbClr val="A1D883"/>
      </a:accent5>
      <a:accent6>
        <a:srgbClr val="40C1AC"/>
      </a:accent6>
      <a:hlink>
        <a:srgbClr val="6B3077"/>
      </a:hlink>
      <a:folHlink>
        <a:srgbClr val="A3DBE8"/>
      </a:folHlink>
    </a:clrScheme>
    <a:fontScheme name="AEMO Arial Nova">
      <a:majorFont>
        <a:latin typeface="Century Gothic"/>
        <a:ea typeface=""/>
        <a:cs typeface=""/>
      </a:majorFont>
      <a:minorFont>
        <a:latin typeface="Arial Nov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18" dT="2025-09-19T00:11:27.06" personId="{781E8808-A127-452A-87D5-0D711B0BBABE}" id="{CFF835F4-6F2D-4333-A558-89F31FDF91C0}">
    <text>CONTINGENCY SMTS_B3_H3_TTS_2 / fault on SMTS B3 will trip the no 2 bus which offloads the SMTS H3 Tx and SMTS - TTS no 2</text>
  </threadedComment>
  <threadedComment ref="P120" dT="2025-09-19T02:02:28.38" personId="{781E8808-A127-452A-87D5-0D711B0BBABE}" id="{084403D7-9214-4109-963A-DF590FF0C926}">
    <text>fault on SMTS B1 will trip the no 1 bus which offloads the SMTS H1 Tx and SMTS - TTS no 1
	DISCONNECT BUS 373081</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FC51"/>
  <sheetViews>
    <sheetView showGridLines="0" showRuler="0" view="pageLayout" topLeftCell="A2" zoomScaleNormal="100" workbookViewId="0">
      <selection activeCell="A9" sqref="A9"/>
    </sheetView>
  </sheetViews>
  <sheetFormatPr defaultColWidth="0" defaultRowHeight="15" zeroHeight="1" x14ac:dyDescent="0.25"/>
  <cols>
    <col min="1" max="1" width="99" style="3" customWidth="1"/>
    <col min="3" max="16377" width="8.42578125" hidden="1"/>
    <col min="16378" max="16378" width="87.7109375" hidden="1" customWidth="1"/>
    <col min="16379" max="16379" width="87.42578125" hidden="1" customWidth="1"/>
    <col min="16380" max="16380" width="83.42578125" hidden="1" customWidth="1"/>
    <col min="16381" max="16381" width="60.140625" hidden="1" customWidth="1"/>
    <col min="16382" max="16382" width="28.7109375" hidden="1" customWidth="1"/>
    <col min="16383" max="16383" width="47.42578125" hidden="1" customWidth="1"/>
    <col min="16384" max="16384" width="56.7109375" hidden="1" customWidth="1"/>
  </cols>
  <sheetData>
    <row r="1" spans="1:1" ht="46.5" x14ac:dyDescent="0.25">
      <c r="A1" s="16" t="s">
        <v>0</v>
      </c>
    </row>
    <row r="2" spans="1:1" ht="23.25" x14ac:dyDescent="0.25">
      <c r="A2" s="2" t="s">
        <v>1</v>
      </c>
    </row>
    <row r="3" spans="1:1" ht="28.5" x14ac:dyDescent="0.25">
      <c r="A3" s="36" t="s">
        <v>2</v>
      </c>
    </row>
    <row r="4" spans="1:1" x14ac:dyDescent="0.25">
      <c r="A4" s="4"/>
    </row>
    <row r="5" spans="1:1" ht="26.25" x14ac:dyDescent="0.25">
      <c r="A5" s="34" t="s">
        <v>3</v>
      </c>
    </row>
    <row r="6" spans="1:1" x14ac:dyDescent="0.25">
      <c r="A6" s="15"/>
    </row>
    <row r="7" spans="1:1" ht="26.25" x14ac:dyDescent="0.25">
      <c r="A7" s="34" t="s">
        <v>4</v>
      </c>
    </row>
    <row r="8" spans="1:1" x14ac:dyDescent="0.25"/>
    <row r="9" spans="1:1" ht="64.5" x14ac:dyDescent="0.25">
      <c r="A9" s="34" t="s">
        <v>275</v>
      </c>
    </row>
    <row r="10" spans="1:1" x14ac:dyDescent="0.25">
      <c r="A10" s="15"/>
    </row>
    <row r="11" spans="1:1" ht="26.25" x14ac:dyDescent="0.25">
      <c r="A11" s="34" t="s">
        <v>5</v>
      </c>
    </row>
    <row r="12" spans="1:1" x14ac:dyDescent="0.25">
      <c r="A12" s="15"/>
    </row>
    <row r="13" spans="1:1" x14ac:dyDescent="0.25">
      <c r="A13" s="15" t="s">
        <v>6</v>
      </c>
    </row>
    <row r="14" spans="1:1" x14ac:dyDescent="0.25">
      <c r="A14" s="15"/>
    </row>
    <row r="15" spans="1:1" ht="26.25" x14ac:dyDescent="0.25">
      <c r="A15" s="15" t="s">
        <v>7</v>
      </c>
    </row>
    <row r="16" spans="1:1" x14ac:dyDescent="0.25">
      <c r="A16" s="15"/>
    </row>
    <row r="17" spans="1:1" ht="26.25" x14ac:dyDescent="0.25">
      <c r="A17" s="15" t="s">
        <v>8</v>
      </c>
    </row>
    <row r="18" spans="1:1" x14ac:dyDescent="0.25">
      <c r="A18" s="15"/>
    </row>
    <row r="19" spans="1:1" ht="51.75" x14ac:dyDescent="0.25">
      <c r="A19" s="15" t="s">
        <v>9</v>
      </c>
    </row>
    <row r="20" spans="1:1" x14ac:dyDescent="0.25">
      <c r="A20" s="15"/>
    </row>
    <row r="21" spans="1:1" ht="39" x14ac:dyDescent="0.25">
      <c r="A21" s="15" t="s">
        <v>10</v>
      </c>
    </row>
    <row r="22" spans="1:1" x14ac:dyDescent="0.25">
      <c r="A22" s="15"/>
    </row>
    <row r="23" spans="1:1" ht="23.25" x14ac:dyDescent="0.25">
      <c r="A23" s="38" t="s">
        <v>11</v>
      </c>
    </row>
    <row r="24" spans="1:1" x14ac:dyDescent="0.25">
      <c r="A24" s="5"/>
    </row>
    <row r="25" spans="1:1" x14ac:dyDescent="0.25">
      <c r="A25" s="7"/>
    </row>
    <row r="26" spans="1:1" x14ac:dyDescent="0.25">
      <c r="A26" s="4"/>
    </row>
    <row r="27" spans="1:1" x14ac:dyDescent="0.25">
      <c r="A27" s="4"/>
    </row>
    <row r="28" spans="1:1" x14ac:dyDescent="0.25">
      <c r="A28" s="4"/>
    </row>
    <row r="29" spans="1:1" x14ac:dyDescent="0.25">
      <c r="A29" s="4"/>
    </row>
    <row r="30" spans="1:1" x14ac:dyDescent="0.25">
      <c r="A30" s="4"/>
    </row>
    <row r="31" spans="1:1" x14ac:dyDescent="0.25"/>
    <row r="32" spans="1:1"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hyperlinks>
    <hyperlink ref="A7" location="'Maximum demand 2'!A1" display="The &quot;Maximum demand 2&quot; worksheet presents a summary of the reactive power adequacy, as well as Interconnector power flows and limits at the time of the maximum demand snapshot." xr:uid="{00000000-0004-0000-0000-000002000000}"/>
    <hyperlink ref="A5" location="'Maximum demand 1'!A1" display="The &quot;Maximum demand 1&quot; worksheet presents the continuous and short-term line and transformer ratings, as well as (N) and (N-1) loadings at the time of the high demand snapshot." xr:uid="{00000000-0004-0000-0000-000000000000}"/>
    <hyperlink ref="A9" location="'High export to NSW 1'!A1" display="The &quot;High export to NSW 1&quot; worksheet presents the continuous and short-term line and transformer ratings, as well as (N) and (N-1) loadings at the time of the high power flow from Victoria to NSW snapshot. Only Northern Corridor elements are shown for this snapshot as this is the only region where DSN elements tend to be more heavily loaded during high export from Victoria, rather than during high Victorian demand." xr:uid="{EFD09349-0E7E-448E-8ED0-4DCEA55C3315}"/>
    <hyperlink ref="A11" location="'High export to NSW 2'!A1" display="The &quot;High export to NSW 2&quot; worksheet presents a summary of the reactive power adequacy, as well as Interconnector power flows and limits at the time of the high power flow from Victoria to NSW snapshot." xr:uid="{680213D1-2CE4-43F6-BA7F-276D60F8C96F}"/>
  </hyperlinks>
  <pageMargins left="0.7" right="0.7" top="0.75" bottom="0.75" header="0.3" footer="0.3"/>
  <pageSetup paperSize="9" orientation="portrait" verticalDpi="90" r:id="rId1"/>
  <headerFooter>
    <oddHeader xml:space="preserve">&amp;C </oddHeader>
    <oddFooter xml:space="preserve">&amp;C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152"/>
  <sheetViews>
    <sheetView zoomScale="85" zoomScaleNormal="85" workbookViewId="0">
      <pane xSplit="3" ySplit="2" topLeftCell="D9" activePane="bottomRight" state="frozen"/>
      <selection pane="topRight" activeCell="D1" sqref="D1"/>
      <selection pane="bottomLeft" activeCell="A3" sqref="A3"/>
      <selection pane="bottomRight" activeCell="C13" sqref="C13"/>
    </sheetView>
  </sheetViews>
  <sheetFormatPr defaultRowHeight="14.25" customHeight="1" x14ac:dyDescent="0.25"/>
  <cols>
    <col min="1" max="1" width="9.140625" style="1" customWidth="1"/>
    <col min="2" max="2" width="10.140625" customWidth="1"/>
    <col min="3" max="3" width="51" customWidth="1"/>
    <col min="4" max="4" width="13.42578125" style="1" customWidth="1"/>
    <col min="5" max="5" width="13.5703125" style="1" customWidth="1"/>
    <col min="6" max="6" width="10.85546875" style="1" customWidth="1"/>
    <col min="7" max="7" width="13.42578125" style="1" customWidth="1"/>
    <col min="8" max="8" width="12.140625" style="1" customWidth="1"/>
    <col min="9" max="9" width="15.42578125" style="1" customWidth="1"/>
    <col min="10" max="10" width="12.7109375" style="1" customWidth="1"/>
    <col min="11" max="11" width="15" style="1" customWidth="1"/>
    <col min="12" max="12" width="11" style="37" bestFit="1" customWidth="1"/>
    <col min="13" max="13" width="15.42578125" style="37" customWidth="1"/>
    <col min="14" max="14" width="11" style="1" customWidth="1"/>
    <col min="15" max="15" width="63.42578125" customWidth="1"/>
    <col min="16" max="16" width="53.7109375" customWidth="1"/>
    <col min="33" max="33" width="50.28515625" customWidth="1"/>
  </cols>
  <sheetData>
    <row r="1" spans="1:19" ht="14.25" customHeight="1" thickBot="1" x14ac:dyDescent="0.3">
      <c r="A1" s="31" t="s">
        <v>12</v>
      </c>
      <c r="L1" s="1"/>
      <c r="N1" s="37"/>
      <c r="O1" s="1"/>
    </row>
    <row r="2" spans="1:19" ht="45.75" customHeight="1" thickTop="1" thickBot="1" x14ac:dyDescent="0.3">
      <c r="A2" s="18" t="s">
        <v>13</v>
      </c>
      <c r="B2" s="23" t="s">
        <v>14</v>
      </c>
      <c r="C2" s="23" t="s">
        <v>15</v>
      </c>
      <c r="D2" s="23" t="s">
        <v>16</v>
      </c>
      <c r="E2" s="23" t="s">
        <v>17</v>
      </c>
      <c r="F2" s="23" t="s">
        <v>18</v>
      </c>
      <c r="G2" s="23" t="s">
        <v>248</v>
      </c>
      <c r="H2" s="23" t="s">
        <v>19</v>
      </c>
      <c r="I2" s="23" t="s">
        <v>20</v>
      </c>
      <c r="J2" s="23" t="s">
        <v>249</v>
      </c>
      <c r="K2" s="23" t="s">
        <v>276</v>
      </c>
      <c r="L2" s="23" t="s">
        <v>21</v>
      </c>
      <c r="M2" s="23" t="s">
        <v>22</v>
      </c>
      <c r="N2" s="23" t="s">
        <v>23</v>
      </c>
      <c r="O2" s="24" t="s">
        <v>24</v>
      </c>
      <c r="P2" s="12"/>
      <c r="Q2" s="12"/>
      <c r="R2" s="12"/>
    </row>
    <row r="3" spans="1:19" ht="14.25" customHeight="1" thickTop="1" x14ac:dyDescent="0.25">
      <c r="A3" s="62" t="s">
        <v>25</v>
      </c>
      <c r="B3" s="65" t="s">
        <v>26</v>
      </c>
      <c r="C3" s="46" t="s">
        <v>27</v>
      </c>
      <c r="D3" s="47">
        <v>3031</v>
      </c>
      <c r="E3" s="47">
        <v>995.37536621093705</v>
      </c>
      <c r="F3" s="47">
        <v>64.825935363769503</v>
      </c>
      <c r="G3" s="47">
        <f>SQRT(E3^2+F3^2)</f>
        <v>997.48409589092921</v>
      </c>
      <c r="H3" s="47">
        <v>3031</v>
      </c>
      <c r="I3" s="47">
        <v>1492.97802734375</v>
      </c>
      <c r="J3" s="47">
        <v>87.45556640625</v>
      </c>
      <c r="K3" s="47">
        <f>ROUND(SQRT(I3^2+J3^2),0)</f>
        <v>1496</v>
      </c>
      <c r="L3" s="47" t="s">
        <v>28</v>
      </c>
      <c r="M3" s="48">
        <f>G3/D3</f>
        <v>0.3290940600102043</v>
      </c>
      <c r="N3" s="48">
        <f>K3/H3</f>
        <v>0.49356647970966677</v>
      </c>
      <c r="O3" s="49" t="s">
        <v>29</v>
      </c>
      <c r="P3" s="10"/>
      <c r="S3" s="11"/>
    </row>
    <row r="4" spans="1:19" ht="14.25" customHeight="1" x14ac:dyDescent="0.25">
      <c r="A4" s="63"/>
      <c r="B4" s="66"/>
      <c r="C4" s="46" t="s">
        <v>29</v>
      </c>
      <c r="D4" s="47">
        <v>3215</v>
      </c>
      <c r="E4" s="47">
        <v>982.036865234375</v>
      </c>
      <c r="F4" s="47">
        <v>63.307231903076101</v>
      </c>
      <c r="G4" s="47">
        <f t="shared" ref="G4:G67" si="0">SQRT(E4^2+F4^2)</f>
        <v>984.07530722530976</v>
      </c>
      <c r="H4" s="47">
        <v>3464</v>
      </c>
      <c r="I4" s="47">
        <v>1483.03857421875</v>
      </c>
      <c r="J4" s="47">
        <v>86.259315490722599</v>
      </c>
      <c r="K4" s="47">
        <f t="shared" ref="K4:K67" si="1">ROUND(SQRT(I4^2+J4^2),0)</f>
        <v>1486</v>
      </c>
      <c r="L4" s="47" t="s">
        <v>28</v>
      </c>
      <c r="M4" s="48">
        <f t="shared" ref="M4:M67" si="2">G4/D4</f>
        <v>0.3060887425273125</v>
      </c>
      <c r="N4" s="48">
        <f t="shared" ref="N4:N67" si="3">K4/H4</f>
        <v>0.42898383371824478</v>
      </c>
      <c r="O4" s="49" t="s">
        <v>27</v>
      </c>
      <c r="P4" s="10"/>
      <c r="S4" s="11"/>
    </row>
    <row r="5" spans="1:19" ht="14.25" customHeight="1" x14ac:dyDescent="0.25">
      <c r="A5" s="63"/>
      <c r="B5" s="66"/>
      <c r="C5" s="46" t="s">
        <v>30</v>
      </c>
      <c r="D5" s="47">
        <v>3215</v>
      </c>
      <c r="E5" s="47">
        <v>969.04943847656205</v>
      </c>
      <c r="F5" s="47">
        <v>61.812992095947202</v>
      </c>
      <c r="G5" s="47">
        <f t="shared" si="0"/>
        <v>971.01887736727019</v>
      </c>
      <c r="H5" s="47">
        <v>3464</v>
      </c>
      <c r="I5" s="47">
        <v>1463.42102050781</v>
      </c>
      <c r="J5" s="47">
        <v>84.016616821289006</v>
      </c>
      <c r="K5" s="47">
        <f t="shared" si="1"/>
        <v>1466</v>
      </c>
      <c r="L5" s="47" t="s">
        <v>28</v>
      </c>
      <c r="M5" s="48">
        <f t="shared" si="2"/>
        <v>0.30202764459324111</v>
      </c>
      <c r="N5" s="48">
        <f t="shared" si="3"/>
        <v>0.42321016166281755</v>
      </c>
      <c r="O5" s="49" t="s">
        <v>27</v>
      </c>
      <c r="P5" s="10"/>
      <c r="S5" s="11"/>
    </row>
    <row r="6" spans="1:19" ht="14.25" customHeight="1" x14ac:dyDescent="0.25">
      <c r="A6" s="63"/>
      <c r="B6" s="66"/>
      <c r="C6" s="46" t="s">
        <v>31</v>
      </c>
      <c r="D6" s="47">
        <v>2858</v>
      </c>
      <c r="E6" s="47">
        <v>666.96832275390602</v>
      </c>
      <c r="F6" s="47">
        <v>89.477615356445298</v>
      </c>
      <c r="G6" s="47">
        <f t="shared" si="0"/>
        <v>672.94352453013062</v>
      </c>
      <c r="H6" s="47">
        <v>2858</v>
      </c>
      <c r="I6" s="47">
        <v>935.38818359375</v>
      </c>
      <c r="J6" s="47">
        <v>71.629890441894503</v>
      </c>
      <c r="K6" s="47">
        <f t="shared" si="1"/>
        <v>938</v>
      </c>
      <c r="L6" s="47" t="s">
        <v>32</v>
      </c>
      <c r="M6" s="48">
        <f t="shared" si="2"/>
        <v>0.23545959570683367</v>
      </c>
      <c r="N6" s="48">
        <f t="shared" si="3"/>
        <v>0.32820153953813858</v>
      </c>
      <c r="O6" s="49" t="s">
        <v>33</v>
      </c>
      <c r="P6" s="10"/>
      <c r="S6" s="11"/>
    </row>
    <row r="7" spans="1:19" ht="14.25" customHeight="1" x14ac:dyDescent="0.25">
      <c r="A7" s="63"/>
      <c r="B7" s="66"/>
      <c r="C7" s="46" t="s">
        <v>34</v>
      </c>
      <c r="D7" s="47">
        <v>2858</v>
      </c>
      <c r="E7" s="47">
        <v>667.38470458984295</v>
      </c>
      <c r="F7" s="47">
        <v>89.504730224609304</v>
      </c>
      <c r="G7" s="47">
        <f t="shared" si="0"/>
        <v>673.35981514570062</v>
      </c>
      <c r="H7" s="47">
        <v>2858</v>
      </c>
      <c r="I7" s="47">
        <v>935.97277832031205</v>
      </c>
      <c r="J7" s="47">
        <v>71.658035278320298</v>
      </c>
      <c r="K7" s="47">
        <f t="shared" si="1"/>
        <v>939</v>
      </c>
      <c r="L7" s="47" t="s">
        <v>32</v>
      </c>
      <c r="M7" s="48">
        <f t="shared" si="2"/>
        <v>0.23560525372487776</v>
      </c>
      <c r="N7" s="48">
        <f t="shared" si="3"/>
        <v>0.3285514345696291</v>
      </c>
      <c r="O7" s="49" t="s">
        <v>33</v>
      </c>
      <c r="P7" s="10"/>
      <c r="S7" s="11"/>
    </row>
    <row r="8" spans="1:19" ht="14.25" customHeight="1" x14ac:dyDescent="0.25">
      <c r="A8" s="63"/>
      <c r="B8" s="66"/>
      <c r="C8" s="46" t="s">
        <v>35</v>
      </c>
      <c r="D8" s="47">
        <v>3447</v>
      </c>
      <c r="E8" s="47">
        <v>858.33074951171795</v>
      </c>
      <c r="F8" s="47">
        <v>77.359924316406193</v>
      </c>
      <c r="G8" s="47">
        <f t="shared" si="0"/>
        <v>861.8098592192988</v>
      </c>
      <c r="H8" s="47">
        <v>3447</v>
      </c>
      <c r="I8" s="47">
        <v>1286.83325195312</v>
      </c>
      <c r="J8" s="47">
        <v>37.804660797119098</v>
      </c>
      <c r="K8" s="47">
        <f t="shared" si="1"/>
        <v>1287</v>
      </c>
      <c r="L8" s="47" t="s">
        <v>32</v>
      </c>
      <c r="M8" s="48">
        <f t="shared" si="2"/>
        <v>0.25001736559886822</v>
      </c>
      <c r="N8" s="48">
        <f>K8/H8</f>
        <v>0.37336814621409919</v>
      </c>
      <c r="O8" s="49" t="s">
        <v>33</v>
      </c>
      <c r="P8" s="10"/>
      <c r="S8" s="11"/>
    </row>
    <row r="9" spans="1:19" ht="14.25" customHeight="1" x14ac:dyDescent="0.25">
      <c r="A9" s="63"/>
      <c r="B9" s="67"/>
      <c r="C9" s="46" t="s">
        <v>36</v>
      </c>
      <c r="D9" s="47">
        <v>3447</v>
      </c>
      <c r="E9" s="47">
        <v>965.53668212890602</v>
      </c>
      <c r="F9" s="47">
        <v>67.923080444335895</v>
      </c>
      <c r="G9" s="47">
        <f t="shared" si="0"/>
        <v>967.9228426861016</v>
      </c>
      <c r="H9" s="47">
        <v>3447</v>
      </c>
      <c r="I9" s="47">
        <v>1350.71215820312</v>
      </c>
      <c r="J9" s="47">
        <v>33.712398529052699</v>
      </c>
      <c r="K9" s="47">
        <f t="shared" si="1"/>
        <v>1351</v>
      </c>
      <c r="L9" s="47" t="s">
        <v>32</v>
      </c>
      <c r="M9" s="48">
        <f t="shared" si="2"/>
        <v>0.2808015209417179</v>
      </c>
      <c r="N9" s="48">
        <f t="shared" si="3"/>
        <v>0.39193501595590369</v>
      </c>
      <c r="O9" s="49" t="s">
        <v>37</v>
      </c>
      <c r="P9" s="10"/>
      <c r="S9" s="11"/>
    </row>
    <row r="10" spans="1:19" ht="14.25" customHeight="1" x14ac:dyDescent="0.25">
      <c r="A10" s="63"/>
      <c r="B10" s="68" t="s">
        <v>38</v>
      </c>
      <c r="C10" s="46" t="s">
        <v>39</v>
      </c>
      <c r="D10" s="47">
        <v>305</v>
      </c>
      <c r="E10" s="47">
        <v>92.005447387695298</v>
      </c>
      <c r="F10" s="47">
        <v>6.8854861259460396</v>
      </c>
      <c r="G10" s="47">
        <f t="shared" si="0"/>
        <v>92.262734991981262</v>
      </c>
      <c r="H10" s="47">
        <v>336</v>
      </c>
      <c r="I10" s="47">
        <v>137.92079162597599</v>
      </c>
      <c r="J10" s="47">
        <v>10.3676433563232</v>
      </c>
      <c r="K10" s="47">
        <f t="shared" si="1"/>
        <v>138</v>
      </c>
      <c r="L10" s="47" t="s">
        <v>40</v>
      </c>
      <c r="M10" s="48">
        <f t="shared" si="2"/>
        <v>0.30250077046551233</v>
      </c>
      <c r="N10" s="48">
        <f t="shared" si="3"/>
        <v>0.4107142857142857</v>
      </c>
      <c r="O10" s="49" t="s">
        <v>41</v>
      </c>
      <c r="P10" s="10"/>
      <c r="S10" s="11"/>
    </row>
    <row r="11" spans="1:19" ht="14.25" customHeight="1" x14ac:dyDescent="0.25">
      <c r="A11" s="63"/>
      <c r="B11" s="66"/>
      <c r="C11" s="46" t="s">
        <v>42</v>
      </c>
      <c r="D11" s="47">
        <v>305</v>
      </c>
      <c r="E11" s="47">
        <v>128.34474182128901</v>
      </c>
      <c r="F11" s="47">
        <v>2.1176860332489</v>
      </c>
      <c r="G11" s="47">
        <f t="shared" si="0"/>
        <v>128.36221152390897</v>
      </c>
      <c r="H11" s="47">
        <v>336</v>
      </c>
      <c r="I11" s="47">
        <v>179.86412048339801</v>
      </c>
      <c r="J11" s="47">
        <v>12.9779052734375</v>
      </c>
      <c r="K11" s="47">
        <f t="shared" si="1"/>
        <v>180</v>
      </c>
      <c r="L11" s="47" t="s">
        <v>40</v>
      </c>
      <c r="M11" s="48">
        <f t="shared" si="2"/>
        <v>0.42085970991445565</v>
      </c>
      <c r="N11" s="48">
        <f t="shared" si="3"/>
        <v>0.5357142857142857</v>
      </c>
      <c r="O11" s="49" t="s">
        <v>43</v>
      </c>
      <c r="P11" s="10"/>
      <c r="S11" s="11"/>
    </row>
    <row r="12" spans="1:19" ht="14.25" customHeight="1" x14ac:dyDescent="0.25">
      <c r="A12" s="63"/>
      <c r="B12" s="66"/>
      <c r="C12" s="46" t="s">
        <v>44</v>
      </c>
      <c r="D12" s="47">
        <v>305</v>
      </c>
      <c r="E12" s="47">
        <v>130.94366455078099</v>
      </c>
      <c r="F12" s="47">
        <v>1.94792604446411</v>
      </c>
      <c r="G12" s="47">
        <f t="shared" si="0"/>
        <v>130.95815248338747</v>
      </c>
      <c r="H12" s="47">
        <v>336</v>
      </c>
      <c r="I12" s="47">
        <v>183.51763916015599</v>
      </c>
      <c r="J12" s="47">
        <v>12.940605163574199</v>
      </c>
      <c r="K12" s="47">
        <f t="shared" si="1"/>
        <v>184</v>
      </c>
      <c r="L12" s="47" t="s">
        <v>40</v>
      </c>
      <c r="M12" s="48">
        <f t="shared" si="2"/>
        <v>0.42937099174881138</v>
      </c>
      <c r="N12" s="48">
        <f t="shared" si="3"/>
        <v>0.54761904761904767</v>
      </c>
      <c r="O12" s="49" t="s">
        <v>43</v>
      </c>
      <c r="P12" s="10"/>
      <c r="S12" s="11"/>
    </row>
    <row r="13" spans="1:19" ht="14.25" customHeight="1" x14ac:dyDescent="0.25">
      <c r="A13" s="63"/>
      <c r="B13" s="66"/>
      <c r="C13" s="46" t="s">
        <v>45</v>
      </c>
      <c r="D13" s="47">
        <v>305</v>
      </c>
      <c r="E13" s="47">
        <v>130.94366455078099</v>
      </c>
      <c r="F13" s="47">
        <v>1.94792604446411</v>
      </c>
      <c r="G13" s="47">
        <f t="shared" si="0"/>
        <v>130.95815248338747</v>
      </c>
      <c r="H13" s="47">
        <v>336</v>
      </c>
      <c r="I13" s="47">
        <v>183.51763916015599</v>
      </c>
      <c r="J13" s="47">
        <v>12.940605163574199</v>
      </c>
      <c r="K13" s="47">
        <f t="shared" si="1"/>
        <v>184</v>
      </c>
      <c r="L13" s="47" t="s">
        <v>40</v>
      </c>
      <c r="M13" s="48">
        <f t="shared" si="2"/>
        <v>0.42937099174881138</v>
      </c>
      <c r="N13" s="48">
        <f t="shared" si="3"/>
        <v>0.54761904761904767</v>
      </c>
      <c r="O13" s="49" t="s">
        <v>43</v>
      </c>
      <c r="P13" s="10"/>
      <c r="S13" s="11"/>
    </row>
    <row r="14" spans="1:19" ht="14.25" customHeight="1" x14ac:dyDescent="0.25">
      <c r="A14" s="63"/>
      <c r="B14" s="66"/>
      <c r="C14" s="46" t="s">
        <v>41</v>
      </c>
      <c r="D14" s="47">
        <v>413</v>
      </c>
      <c r="E14" s="47">
        <v>142.19854736328099</v>
      </c>
      <c r="F14" s="47">
        <v>14.2620449066162</v>
      </c>
      <c r="G14" s="47">
        <f t="shared" si="0"/>
        <v>142.91197569534054</v>
      </c>
      <c r="H14" s="47">
        <v>458</v>
      </c>
      <c r="I14" s="47">
        <v>185.56988525390599</v>
      </c>
      <c r="J14" s="47">
        <v>22.147546768188398</v>
      </c>
      <c r="K14" s="47">
        <f t="shared" si="1"/>
        <v>187</v>
      </c>
      <c r="L14" s="47" t="s">
        <v>28</v>
      </c>
      <c r="M14" s="48">
        <f t="shared" si="2"/>
        <v>0.34603383945603039</v>
      </c>
      <c r="N14" s="48">
        <f t="shared" si="3"/>
        <v>0.40829694323144106</v>
      </c>
      <c r="O14" s="49" t="s">
        <v>46</v>
      </c>
      <c r="P14" s="10"/>
      <c r="S14" s="11"/>
    </row>
    <row r="15" spans="1:19" ht="14.25" customHeight="1" x14ac:dyDescent="0.25">
      <c r="A15" s="63"/>
      <c r="B15" s="66"/>
      <c r="C15" s="46" t="s">
        <v>47</v>
      </c>
      <c r="D15" s="47">
        <v>413</v>
      </c>
      <c r="E15" s="47">
        <v>308.74075317382801</v>
      </c>
      <c r="F15" s="47">
        <v>44.302936553955</v>
      </c>
      <c r="G15" s="47">
        <f t="shared" si="0"/>
        <v>311.90319468970876</v>
      </c>
      <c r="H15" s="47">
        <v>527</v>
      </c>
      <c r="I15" s="47">
        <v>308.74176025390602</v>
      </c>
      <c r="J15" s="47">
        <v>33.677543640136697</v>
      </c>
      <c r="K15" s="47">
        <f t="shared" si="1"/>
        <v>311</v>
      </c>
      <c r="L15" s="47" t="s">
        <v>28</v>
      </c>
      <c r="M15" s="48">
        <f t="shared" si="2"/>
        <v>0.75521354646418581</v>
      </c>
      <c r="N15" s="48">
        <f t="shared" si="3"/>
        <v>0.59013282732447814</v>
      </c>
      <c r="O15" s="49" t="s">
        <v>36</v>
      </c>
      <c r="P15" s="10"/>
      <c r="S15" s="11"/>
    </row>
    <row r="16" spans="1:19" ht="14.25" customHeight="1" x14ac:dyDescent="0.25">
      <c r="A16" s="63"/>
      <c r="B16" s="66"/>
      <c r="C16" s="46" t="s">
        <v>48</v>
      </c>
      <c r="D16" s="47">
        <v>307</v>
      </c>
      <c r="E16" s="47">
        <v>70.900337219238196</v>
      </c>
      <c r="F16" s="47">
        <v>7.17382717132568</v>
      </c>
      <c r="G16" s="47">
        <f t="shared" si="0"/>
        <v>71.262343591028099</v>
      </c>
      <c r="H16" s="47">
        <v>334</v>
      </c>
      <c r="I16" s="47">
        <v>92.703849792480398</v>
      </c>
      <c r="J16" s="47">
        <v>8.3937358856201101</v>
      </c>
      <c r="K16" s="47">
        <f t="shared" si="1"/>
        <v>93</v>
      </c>
      <c r="L16" s="47" t="s">
        <v>40</v>
      </c>
      <c r="M16" s="48">
        <f t="shared" si="2"/>
        <v>0.23212489769064526</v>
      </c>
      <c r="N16" s="48">
        <f t="shared" si="3"/>
        <v>0.27844311377245506</v>
      </c>
      <c r="O16" s="49" t="s">
        <v>49</v>
      </c>
      <c r="P16" s="10"/>
      <c r="S16" s="11"/>
    </row>
    <row r="17" spans="1:25" ht="14.25" customHeight="1" x14ac:dyDescent="0.25">
      <c r="A17" s="63"/>
      <c r="B17" s="66"/>
      <c r="C17" s="46" t="s">
        <v>49</v>
      </c>
      <c r="D17" s="47">
        <v>307</v>
      </c>
      <c r="E17" s="47">
        <v>70.979820251464801</v>
      </c>
      <c r="F17" s="47">
        <v>7.1533002853393501</v>
      </c>
      <c r="G17" s="47">
        <f t="shared" si="0"/>
        <v>71.33936212149986</v>
      </c>
      <c r="H17" s="47">
        <v>334</v>
      </c>
      <c r="I17" s="47">
        <v>92.775505065917898</v>
      </c>
      <c r="J17" s="47">
        <v>8.3797931671142507</v>
      </c>
      <c r="K17" s="47">
        <f t="shared" si="1"/>
        <v>93</v>
      </c>
      <c r="L17" s="47" t="s">
        <v>40</v>
      </c>
      <c r="M17" s="48">
        <f t="shared" si="2"/>
        <v>0.23237577238273571</v>
      </c>
      <c r="N17" s="48">
        <f t="shared" si="3"/>
        <v>0.27844311377245506</v>
      </c>
      <c r="O17" s="49" t="s">
        <v>48</v>
      </c>
      <c r="P17" s="10"/>
      <c r="S17" s="11"/>
    </row>
    <row r="18" spans="1:25" ht="14.25" customHeight="1" x14ac:dyDescent="0.25">
      <c r="A18" s="63"/>
      <c r="B18" s="66"/>
      <c r="C18" s="46" t="s">
        <v>50</v>
      </c>
      <c r="D18" s="47">
        <v>314</v>
      </c>
      <c r="E18" s="47">
        <v>91.946784973144503</v>
      </c>
      <c r="F18" s="47">
        <v>18.738689422607401</v>
      </c>
      <c r="G18" s="47">
        <f t="shared" si="0"/>
        <v>93.836825117725567</v>
      </c>
      <c r="H18" s="47">
        <v>395</v>
      </c>
      <c r="I18" s="47">
        <v>149.989013671875</v>
      </c>
      <c r="J18" s="47">
        <v>43.665725708007798</v>
      </c>
      <c r="K18" s="47">
        <f t="shared" si="1"/>
        <v>156</v>
      </c>
      <c r="L18" s="47" t="s">
        <v>32</v>
      </c>
      <c r="M18" s="48">
        <f t="shared" si="2"/>
        <v>0.29884339209466743</v>
      </c>
      <c r="N18" s="48">
        <f t="shared" si="3"/>
        <v>0.39493670886075949</v>
      </c>
      <c r="O18" s="49" t="s">
        <v>51</v>
      </c>
      <c r="P18" s="10"/>
      <c r="S18" s="11"/>
    </row>
    <row r="19" spans="1:25" ht="14.25" customHeight="1" x14ac:dyDescent="0.25">
      <c r="A19" s="63"/>
      <c r="B19" s="66"/>
      <c r="C19" s="46" t="s">
        <v>51</v>
      </c>
      <c r="D19" s="47">
        <v>400</v>
      </c>
      <c r="E19" s="47">
        <v>111.374389648437</v>
      </c>
      <c r="F19" s="47">
        <v>13.5307569503784</v>
      </c>
      <c r="G19" s="47">
        <f t="shared" si="0"/>
        <v>112.19329771965918</v>
      </c>
      <c r="H19" s="47">
        <v>400</v>
      </c>
      <c r="I19" s="47">
        <v>178.36421203613199</v>
      </c>
      <c r="J19" s="47">
        <v>43.970943450927699</v>
      </c>
      <c r="K19" s="47">
        <f t="shared" si="1"/>
        <v>184</v>
      </c>
      <c r="L19" s="47" t="s">
        <v>32</v>
      </c>
      <c r="M19" s="48">
        <f t="shared" si="2"/>
        <v>0.28048324429914795</v>
      </c>
      <c r="N19" s="48">
        <f t="shared" si="3"/>
        <v>0.46</v>
      </c>
      <c r="O19" s="49" t="s">
        <v>52</v>
      </c>
      <c r="P19" s="10"/>
      <c r="S19" s="11"/>
    </row>
    <row r="20" spans="1:25" ht="14.25" customHeight="1" x14ac:dyDescent="0.25">
      <c r="A20" s="63"/>
      <c r="B20" s="66"/>
      <c r="C20" s="46" t="s">
        <v>53</v>
      </c>
      <c r="D20" s="47">
        <v>400</v>
      </c>
      <c r="E20" s="47">
        <v>109.061683654785</v>
      </c>
      <c r="F20" s="47">
        <v>15.5344333648681</v>
      </c>
      <c r="G20" s="47">
        <f t="shared" si="0"/>
        <v>110.1624684798953</v>
      </c>
      <c r="H20" s="47">
        <v>400</v>
      </c>
      <c r="I20" s="47">
        <v>167.94654846191401</v>
      </c>
      <c r="J20" s="47">
        <v>40.83101272583</v>
      </c>
      <c r="K20" s="47">
        <f t="shared" si="1"/>
        <v>173</v>
      </c>
      <c r="L20" s="47" t="s">
        <v>32</v>
      </c>
      <c r="M20" s="48">
        <f t="shared" si="2"/>
        <v>0.27540617119973826</v>
      </c>
      <c r="N20" s="48">
        <f t="shared" si="3"/>
        <v>0.4325</v>
      </c>
      <c r="O20" s="49" t="s">
        <v>51</v>
      </c>
      <c r="P20" s="10"/>
      <c r="S20" s="11"/>
    </row>
    <row r="21" spans="1:25" ht="14.25" customHeight="1" x14ac:dyDescent="0.25">
      <c r="A21" s="63"/>
      <c r="B21" s="66"/>
      <c r="C21" s="46" t="s">
        <v>54</v>
      </c>
      <c r="D21" s="47">
        <v>799</v>
      </c>
      <c r="E21" s="47">
        <v>0.97146660089492798</v>
      </c>
      <c r="F21" s="47">
        <v>17.0351963043212</v>
      </c>
      <c r="G21" s="47">
        <f t="shared" si="0"/>
        <v>17.062873746336315</v>
      </c>
      <c r="H21" s="47">
        <v>799</v>
      </c>
      <c r="I21" s="47">
        <v>25.2418193817138</v>
      </c>
      <c r="J21" s="47">
        <v>26.929536819999999</v>
      </c>
      <c r="K21" s="47">
        <f t="shared" si="1"/>
        <v>37</v>
      </c>
      <c r="L21" s="47" t="s">
        <v>28</v>
      </c>
      <c r="M21" s="48">
        <f t="shared" si="2"/>
        <v>2.1355286290783874E-2</v>
      </c>
      <c r="N21" s="48">
        <f t="shared" si="3"/>
        <v>4.630788485607009E-2</v>
      </c>
      <c r="O21" s="49" t="s">
        <v>55</v>
      </c>
      <c r="P21" s="10"/>
      <c r="S21" s="10"/>
      <c r="T21" s="10"/>
      <c r="U21" s="10"/>
      <c r="V21" s="10"/>
      <c r="W21" s="10"/>
      <c r="X21" s="10"/>
      <c r="Y21" s="10"/>
    </row>
    <row r="22" spans="1:25" ht="14.25" customHeight="1" x14ac:dyDescent="0.25">
      <c r="A22" s="63"/>
      <c r="B22" s="66"/>
      <c r="C22" s="46" t="s">
        <v>56</v>
      </c>
      <c r="D22" s="47">
        <v>799</v>
      </c>
      <c r="E22" s="47">
        <v>0.98423820734024003</v>
      </c>
      <c r="F22" s="47">
        <v>16.655036926269499</v>
      </c>
      <c r="G22" s="47">
        <f t="shared" si="0"/>
        <v>16.684093618299702</v>
      </c>
      <c r="H22" s="47">
        <v>799</v>
      </c>
      <c r="I22" s="47">
        <v>24.630800247192301</v>
      </c>
      <c r="J22" s="47">
        <v>26.446414950000001</v>
      </c>
      <c r="K22" s="47">
        <f t="shared" si="1"/>
        <v>36</v>
      </c>
      <c r="L22" s="47" t="s">
        <v>28</v>
      </c>
      <c r="M22" s="48">
        <f t="shared" si="2"/>
        <v>2.0881218546057199E-2</v>
      </c>
      <c r="N22" s="48">
        <f t="shared" si="3"/>
        <v>4.5056320400500623E-2</v>
      </c>
      <c r="O22" s="49" t="s">
        <v>55</v>
      </c>
      <c r="P22" s="10"/>
      <c r="S22" s="10"/>
      <c r="T22" s="10"/>
      <c r="U22" s="10"/>
      <c r="V22" s="10"/>
      <c r="W22" s="10"/>
      <c r="X22" s="10"/>
      <c r="Y22" s="10"/>
    </row>
    <row r="23" spans="1:25" ht="14.25" customHeight="1" x14ac:dyDescent="0.25">
      <c r="A23" s="63"/>
      <c r="B23" s="66"/>
      <c r="C23" s="46" t="s">
        <v>57</v>
      </c>
      <c r="D23" s="47">
        <v>413</v>
      </c>
      <c r="E23" s="47">
        <v>0.31707531213760298</v>
      </c>
      <c r="F23" s="47">
        <v>13.9108333587646</v>
      </c>
      <c r="G23" s="47">
        <f t="shared" si="0"/>
        <v>13.914446503145038</v>
      </c>
      <c r="H23" s="47">
        <v>454</v>
      </c>
      <c r="I23" s="47">
        <v>21.469963069999999</v>
      </c>
      <c r="J23" s="47">
        <v>21.32632065</v>
      </c>
      <c r="K23" s="47">
        <f t="shared" si="1"/>
        <v>30</v>
      </c>
      <c r="L23" s="47" t="s">
        <v>28</v>
      </c>
      <c r="M23" s="48">
        <f t="shared" si="2"/>
        <v>3.3691153760641739E-2</v>
      </c>
      <c r="N23" s="48">
        <f t="shared" si="3"/>
        <v>6.6079295154185022E-2</v>
      </c>
      <c r="O23" s="49" t="s">
        <v>58</v>
      </c>
      <c r="P23" s="10"/>
      <c r="S23" s="10"/>
      <c r="T23" s="10"/>
      <c r="U23" s="10"/>
      <c r="V23" s="10"/>
      <c r="W23" s="10"/>
      <c r="X23" s="10"/>
      <c r="Y23" s="10"/>
    </row>
    <row r="24" spans="1:25" ht="14.25" customHeight="1" x14ac:dyDescent="0.25">
      <c r="A24" s="63"/>
      <c r="B24" s="67"/>
      <c r="C24" s="46" t="s">
        <v>59</v>
      </c>
      <c r="D24" s="47">
        <v>413</v>
      </c>
      <c r="E24" s="47">
        <v>0.31707531213760298</v>
      </c>
      <c r="F24" s="47">
        <v>13.9108333587646</v>
      </c>
      <c r="G24" s="47">
        <f t="shared" si="0"/>
        <v>13.914446503145038</v>
      </c>
      <c r="H24" s="47">
        <v>431</v>
      </c>
      <c r="I24" s="47">
        <v>21.469963069999999</v>
      </c>
      <c r="J24" s="47">
        <v>21.32632065</v>
      </c>
      <c r="K24" s="47">
        <f t="shared" si="1"/>
        <v>30</v>
      </c>
      <c r="L24" s="47" t="s">
        <v>28</v>
      </c>
      <c r="M24" s="48">
        <f t="shared" si="2"/>
        <v>3.3691153760641739E-2</v>
      </c>
      <c r="N24" s="48">
        <f t="shared" si="3"/>
        <v>6.9605568445475635E-2</v>
      </c>
      <c r="O24" s="49" t="s">
        <v>58</v>
      </c>
      <c r="P24" s="10"/>
      <c r="S24" s="10"/>
      <c r="T24" s="10"/>
      <c r="U24" s="10"/>
      <c r="V24" s="10"/>
      <c r="W24" s="10"/>
      <c r="X24" s="10"/>
      <c r="Y24" s="10"/>
    </row>
    <row r="25" spans="1:25" ht="14.25" customHeight="1" x14ac:dyDescent="0.25">
      <c r="A25" s="63"/>
      <c r="B25" s="68" t="s">
        <v>60</v>
      </c>
      <c r="C25" s="46" t="s">
        <v>43</v>
      </c>
      <c r="D25" s="47">
        <v>1000</v>
      </c>
      <c r="E25" s="47">
        <v>826.8</v>
      </c>
      <c r="F25" s="47">
        <v>91.4</v>
      </c>
      <c r="G25" s="47">
        <f t="shared" si="0"/>
        <v>831.83664261680599</v>
      </c>
      <c r="H25" s="47">
        <v>1500</v>
      </c>
      <c r="I25" s="47">
        <v>971.2</v>
      </c>
      <c r="J25" s="47">
        <v>179.7</v>
      </c>
      <c r="K25" s="47">
        <f t="shared" si="1"/>
        <v>988</v>
      </c>
      <c r="L25" s="47" t="s">
        <v>32</v>
      </c>
      <c r="M25" s="48">
        <f t="shared" si="2"/>
        <v>0.83183664261680601</v>
      </c>
      <c r="N25" s="48">
        <f t="shared" si="3"/>
        <v>0.65866666666666662</v>
      </c>
      <c r="O25" s="49" t="s">
        <v>61</v>
      </c>
      <c r="P25" s="10"/>
      <c r="S25" s="10"/>
      <c r="T25" s="10"/>
      <c r="U25" s="10"/>
      <c r="V25" s="10"/>
      <c r="W25" s="10"/>
      <c r="X25" s="10"/>
      <c r="Y25" s="10"/>
    </row>
    <row r="26" spans="1:25" ht="14.25" customHeight="1" x14ac:dyDescent="0.25">
      <c r="A26" s="63"/>
      <c r="B26" s="66"/>
      <c r="C26" s="46" t="s">
        <v>46</v>
      </c>
      <c r="D26" s="47">
        <v>1000</v>
      </c>
      <c r="E26" s="47">
        <v>650.9</v>
      </c>
      <c r="F26" s="47">
        <v>105.2</v>
      </c>
      <c r="G26" s="47">
        <f t="shared" si="0"/>
        <v>659.34653256083777</v>
      </c>
      <c r="H26" s="47">
        <v>1500</v>
      </c>
      <c r="I26" s="47">
        <v>982.3</v>
      </c>
      <c r="J26" s="47">
        <v>62.8</v>
      </c>
      <c r="K26" s="47">
        <f t="shared" si="1"/>
        <v>984</v>
      </c>
      <c r="L26" s="47" t="s">
        <v>32</v>
      </c>
      <c r="M26" s="48">
        <f t="shared" si="2"/>
        <v>0.65934653256083775</v>
      </c>
      <c r="N26" s="48">
        <f t="shared" si="3"/>
        <v>0.65600000000000003</v>
      </c>
      <c r="O26" s="49" t="s">
        <v>62</v>
      </c>
      <c r="P26" s="10"/>
      <c r="S26" s="10"/>
      <c r="T26" s="10"/>
      <c r="U26" s="10"/>
      <c r="V26" s="10"/>
      <c r="W26" s="10"/>
      <c r="X26" s="10"/>
      <c r="Y26" s="10"/>
    </row>
    <row r="27" spans="1:25" ht="14.25" customHeight="1" x14ac:dyDescent="0.25">
      <c r="A27" s="63"/>
      <c r="B27" s="66"/>
      <c r="C27" s="46" t="s">
        <v>63</v>
      </c>
      <c r="D27" s="47">
        <v>600</v>
      </c>
      <c r="E27" s="47">
        <v>53.2</v>
      </c>
      <c r="F27" s="47">
        <v>36</v>
      </c>
      <c r="G27" s="47">
        <f t="shared" si="0"/>
        <v>64.235815554875614</v>
      </c>
      <c r="H27" s="47">
        <v>638</v>
      </c>
      <c r="I27" s="47">
        <v>71</v>
      </c>
      <c r="J27" s="47">
        <v>44.5</v>
      </c>
      <c r="K27" s="47">
        <f t="shared" si="1"/>
        <v>84</v>
      </c>
      <c r="L27" s="47" t="s">
        <v>32</v>
      </c>
      <c r="M27" s="48">
        <f t="shared" si="2"/>
        <v>0.10705969259145935</v>
      </c>
      <c r="N27" s="48">
        <f t="shared" si="3"/>
        <v>0.13166144200626959</v>
      </c>
      <c r="O27" s="49" t="s">
        <v>64</v>
      </c>
      <c r="P27" s="10"/>
      <c r="S27" s="11"/>
    </row>
    <row r="28" spans="1:25" ht="14.25" customHeight="1" x14ac:dyDescent="0.25">
      <c r="A28" s="63"/>
      <c r="B28" s="66"/>
      <c r="C28" s="46" t="s">
        <v>65</v>
      </c>
      <c r="D28" s="47">
        <v>600</v>
      </c>
      <c r="E28" s="47">
        <v>53.7</v>
      </c>
      <c r="F28" s="47">
        <v>36.4</v>
      </c>
      <c r="G28" s="47">
        <f t="shared" si="0"/>
        <v>64.874108857077957</v>
      </c>
      <c r="H28" s="47">
        <v>638</v>
      </c>
      <c r="I28" s="47">
        <v>71.7</v>
      </c>
      <c r="J28" s="47">
        <v>45</v>
      </c>
      <c r="K28" s="47">
        <f t="shared" si="1"/>
        <v>85</v>
      </c>
      <c r="L28" s="47" t="s">
        <v>32</v>
      </c>
      <c r="M28" s="48">
        <f t="shared" si="2"/>
        <v>0.10812351476179659</v>
      </c>
      <c r="N28" s="48">
        <f t="shared" si="3"/>
        <v>0.13322884012539185</v>
      </c>
      <c r="O28" s="49" t="s">
        <v>64</v>
      </c>
      <c r="P28" s="10"/>
      <c r="S28" s="11"/>
    </row>
    <row r="29" spans="1:25" ht="14.25" customHeight="1" x14ac:dyDescent="0.25">
      <c r="A29" s="63"/>
      <c r="B29" s="66"/>
      <c r="C29" s="46" t="s">
        <v>64</v>
      </c>
      <c r="D29" s="47">
        <v>600</v>
      </c>
      <c r="E29" s="47">
        <v>53.9</v>
      </c>
      <c r="F29" s="47">
        <v>36.5</v>
      </c>
      <c r="G29" s="47">
        <f t="shared" si="0"/>
        <v>65.095775592583578</v>
      </c>
      <c r="H29" s="47">
        <v>638</v>
      </c>
      <c r="I29" s="47">
        <v>71.900000000000006</v>
      </c>
      <c r="J29" s="47">
        <v>45.1</v>
      </c>
      <c r="K29" s="47">
        <f t="shared" si="1"/>
        <v>85</v>
      </c>
      <c r="L29" s="47" t="s">
        <v>32</v>
      </c>
      <c r="M29" s="48">
        <f t="shared" si="2"/>
        <v>0.10849295932097264</v>
      </c>
      <c r="N29" s="48">
        <f t="shared" si="3"/>
        <v>0.13322884012539185</v>
      </c>
      <c r="O29" s="49" t="s">
        <v>65</v>
      </c>
      <c r="P29" s="10"/>
      <c r="S29" s="11"/>
    </row>
    <row r="30" spans="1:25" ht="14.25" customHeight="1" thickBot="1" x14ac:dyDescent="0.3">
      <c r="A30" s="64"/>
      <c r="B30" s="67"/>
      <c r="C30" s="46" t="s">
        <v>66</v>
      </c>
      <c r="D30" s="47">
        <v>600</v>
      </c>
      <c r="E30" s="47">
        <v>53.7</v>
      </c>
      <c r="F30" s="47">
        <v>36.4</v>
      </c>
      <c r="G30" s="47">
        <f t="shared" si="0"/>
        <v>64.874108857077957</v>
      </c>
      <c r="H30" s="47">
        <v>638</v>
      </c>
      <c r="I30" s="47">
        <v>71.7</v>
      </c>
      <c r="J30" s="47">
        <v>45</v>
      </c>
      <c r="K30" s="47">
        <f t="shared" si="1"/>
        <v>85</v>
      </c>
      <c r="L30" s="47" t="s">
        <v>32</v>
      </c>
      <c r="M30" s="48">
        <f t="shared" si="2"/>
        <v>0.10812351476179659</v>
      </c>
      <c r="N30" s="48">
        <f t="shared" si="3"/>
        <v>0.13322884012539185</v>
      </c>
      <c r="O30" s="49" t="s">
        <v>64</v>
      </c>
      <c r="P30" s="10"/>
      <c r="S30" s="11"/>
    </row>
    <row r="31" spans="1:25" ht="14.25" customHeight="1" thickTop="1" x14ac:dyDescent="0.25">
      <c r="A31" s="69" t="s">
        <v>67</v>
      </c>
      <c r="B31" s="73" t="s">
        <v>26</v>
      </c>
      <c r="C31" s="46" t="s">
        <v>68</v>
      </c>
      <c r="D31" s="47">
        <v>2771</v>
      </c>
      <c r="E31" s="47">
        <v>52.594520568847599</v>
      </c>
      <c r="F31" s="47">
        <v>129.26031494140599</v>
      </c>
      <c r="G31" s="47">
        <f t="shared" si="0"/>
        <v>139.55075281996295</v>
      </c>
      <c r="H31" s="47">
        <v>2771</v>
      </c>
      <c r="I31" s="47">
        <v>764.85559082031205</v>
      </c>
      <c r="J31" s="47">
        <v>102.275703430175</v>
      </c>
      <c r="K31" s="47">
        <f t="shared" si="1"/>
        <v>772</v>
      </c>
      <c r="L31" s="47" t="s">
        <v>32</v>
      </c>
      <c r="M31" s="48">
        <f t="shared" si="2"/>
        <v>5.0361152226619611E-2</v>
      </c>
      <c r="N31" s="48">
        <f t="shared" si="3"/>
        <v>0.27859978347167086</v>
      </c>
      <c r="O31" s="49" t="s">
        <v>69</v>
      </c>
      <c r="P31" s="10"/>
      <c r="S31" s="11"/>
    </row>
    <row r="32" spans="1:25" ht="14.25" customHeight="1" x14ac:dyDescent="0.25">
      <c r="A32" s="70"/>
      <c r="B32" s="74"/>
      <c r="C32" s="46" t="s">
        <v>70</v>
      </c>
      <c r="D32" s="47">
        <v>2858</v>
      </c>
      <c r="E32" s="47">
        <v>456.32012939453102</v>
      </c>
      <c r="F32" s="47">
        <v>60.728187560000002</v>
      </c>
      <c r="G32" s="47">
        <f t="shared" si="0"/>
        <v>460.34332107131092</v>
      </c>
      <c r="H32" s="47">
        <v>2858</v>
      </c>
      <c r="I32" s="47">
        <v>1265.4270019999999</v>
      </c>
      <c r="J32" s="47">
        <v>94.562744140000007</v>
      </c>
      <c r="K32" s="47">
        <f t="shared" si="1"/>
        <v>1269</v>
      </c>
      <c r="L32" s="47" t="s">
        <v>32</v>
      </c>
      <c r="M32" s="48">
        <f t="shared" si="2"/>
        <v>0.161071840822712</v>
      </c>
      <c r="N32" s="48">
        <f t="shared" si="3"/>
        <v>0.44401679496151153</v>
      </c>
      <c r="O32" s="49" t="s">
        <v>69</v>
      </c>
      <c r="P32" s="10"/>
      <c r="S32" s="11"/>
    </row>
    <row r="33" spans="1:19" ht="14.25" customHeight="1" x14ac:dyDescent="0.25">
      <c r="A33" s="71"/>
      <c r="B33" s="74"/>
      <c r="C33" s="46" t="s">
        <v>71</v>
      </c>
      <c r="D33" s="47">
        <v>2858</v>
      </c>
      <c r="E33" s="47">
        <v>491.94274902343699</v>
      </c>
      <c r="F33" s="47">
        <v>14.7317152</v>
      </c>
      <c r="G33" s="47">
        <f t="shared" si="0"/>
        <v>492.16327753040474</v>
      </c>
      <c r="H33" s="47">
        <v>2858</v>
      </c>
      <c r="I33" s="47">
        <v>1267.6750489999999</v>
      </c>
      <c r="J33" s="47">
        <v>59.781234740000002</v>
      </c>
      <c r="K33" s="47">
        <f t="shared" si="1"/>
        <v>1269</v>
      </c>
      <c r="L33" s="47" t="s">
        <v>32</v>
      </c>
      <c r="M33" s="48">
        <f t="shared" si="2"/>
        <v>0.17220548548999465</v>
      </c>
      <c r="N33" s="48">
        <f t="shared" si="3"/>
        <v>0.44401679496151153</v>
      </c>
      <c r="O33" s="49" t="s">
        <v>72</v>
      </c>
      <c r="P33" s="10"/>
      <c r="S33" s="11"/>
    </row>
    <row r="34" spans="1:19" ht="14.25" customHeight="1" x14ac:dyDescent="0.25">
      <c r="A34" s="71"/>
      <c r="B34" s="74"/>
      <c r="C34" s="46" t="s">
        <v>72</v>
      </c>
      <c r="D34" s="47">
        <v>2858</v>
      </c>
      <c r="E34" s="47">
        <v>477.040771484375</v>
      </c>
      <c r="F34" s="47">
        <v>15.948655128479</v>
      </c>
      <c r="G34" s="47">
        <f t="shared" si="0"/>
        <v>477.30729856017797</v>
      </c>
      <c r="H34" s="47">
        <v>2858</v>
      </c>
      <c r="I34" s="47">
        <v>1267.666626</v>
      </c>
      <c r="J34" s="47">
        <v>59.737968440000003</v>
      </c>
      <c r="K34" s="47">
        <f t="shared" si="1"/>
        <v>1269</v>
      </c>
      <c r="L34" s="47" t="s">
        <v>32</v>
      </c>
      <c r="M34" s="48">
        <f t="shared" si="2"/>
        <v>0.16700745226038419</v>
      </c>
      <c r="N34" s="48">
        <f t="shared" si="3"/>
        <v>0.44401679496151153</v>
      </c>
      <c r="O34" s="49" t="s">
        <v>71</v>
      </c>
      <c r="P34" s="10"/>
      <c r="S34" s="11"/>
    </row>
    <row r="35" spans="1:19" ht="14.25" customHeight="1" x14ac:dyDescent="0.25">
      <c r="A35" s="71"/>
      <c r="B35" s="74"/>
      <c r="C35" s="46" t="s">
        <v>73</v>
      </c>
      <c r="D35" s="47">
        <v>2858</v>
      </c>
      <c r="E35" s="47">
        <v>134.14712524414</v>
      </c>
      <c r="F35" s="47">
        <v>67.048309326171804</v>
      </c>
      <c r="G35" s="47">
        <f t="shared" si="0"/>
        <v>149.96975359973425</v>
      </c>
      <c r="H35" s="47">
        <v>2858</v>
      </c>
      <c r="I35" s="47">
        <v>949.44641113281205</v>
      </c>
      <c r="J35" s="47">
        <v>44.849960327148402</v>
      </c>
      <c r="K35" s="47">
        <f t="shared" si="1"/>
        <v>951</v>
      </c>
      <c r="L35" s="47" t="s">
        <v>32</v>
      </c>
      <c r="M35" s="48">
        <f t="shared" si="2"/>
        <v>5.2473671658409465E-2</v>
      </c>
      <c r="N35" s="48">
        <f t="shared" si="3"/>
        <v>0.33275017494751574</v>
      </c>
      <c r="O35" s="49" t="s">
        <v>69</v>
      </c>
      <c r="P35" s="10"/>
      <c r="S35" s="11"/>
    </row>
    <row r="36" spans="1:19" ht="14.25" customHeight="1" x14ac:dyDescent="0.25">
      <c r="A36" s="71"/>
      <c r="B36" s="74"/>
      <c r="C36" s="46" t="s">
        <v>69</v>
      </c>
      <c r="D36" s="47">
        <v>2598</v>
      </c>
      <c r="E36" s="47">
        <v>477.04077150000001</v>
      </c>
      <c r="F36" s="47">
        <v>15.948655130000001</v>
      </c>
      <c r="G36" s="47">
        <f t="shared" si="0"/>
        <v>477.30729857584504</v>
      </c>
      <c r="H36" s="47">
        <v>2598</v>
      </c>
      <c r="I36" s="47">
        <v>1267.666626</v>
      </c>
      <c r="J36" s="47">
        <v>59.737968440000003</v>
      </c>
      <c r="K36" s="47">
        <f t="shared" si="1"/>
        <v>1269</v>
      </c>
      <c r="L36" s="47" t="s">
        <v>32</v>
      </c>
      <c r="M36" s="48">
        <f t="shared" si="2"/>
        <v>0.18372105410925521</v>
      </c>
      <c r="N36" s="48">
        <f t="shared" si="3"/>
        <v>0.48845265588914549</v>
      </c>
      <c r="O36" s="49" t="s">
        <v>71</v>
      </c>
      <c r="P36" s="10"/>
      <c r="S36" s="11"/>
    </row>
    <row r="37" spans="1:19" ht="14.25" customHeight="1" x14ac:dyDescent="0.25">
      <c r="A37" s="71"/>
      <c r="B37" s="74"/>
      <c r="C37" s="46" t="s">
        <v>74</v>
      </c>
      <c r="D37" s="47">
        <v>2771</v>
      </c>
      <c r="E37" s="47">
        <v>210.29763793945301</v>
      </c>
      <c r="F37" s="47">
        <v>56.805759429931598</v>
      </c>
      <c r="G37" s="47">
        <f t="shared" si="0"/>
        <v>217.83477873683194</v>
      </c>
      <c r="H37" s="47">
        <v>2771</v>
      </c>
      <c r="I37" s="47">
        <v>728.49658203125</v>
      </c>
      <c r="J37" s="47">
        <v>54.253280639648253</v>
      </c>
      <c r="K37" s="47">
        <f t="shared" si="1"/>
        <v>731</v>
      </c>
      <c r="L37" s="47" t="s">
        <v>32</v>
      </c>
      <c r="M37" s="48">
        <f t="shared" si="2"/>
        <v>7.8612334441296255E-2</v>
      </c>
      <c r="N37" s="48">
        <f t="shared" si="3"/>
        <v>0.26380368098159507</v>
      </c>
      <c r="O37" s="49" t="s">
        <v>69</v>
      </c>
      <c r="P37" s="10"/>
      <c r="S37" s="11"/>
    </row>
    <row r="38" spans="1:19" ht="14.25" customHeight="1" x14ac:dyDescent="0.25">
      <c r="A38" s="71"/>
      <c r="B38" s="74"/>
      <c r="C38" s="46" t="s">
        <v>75</v>
      </c>
      <c r="D38" s="47">
        <v>1386</v>
      </c>
      <c r="E38" s="47">
        <v>148.69108581542901</v>
      </c>
      <c r="F38" s="47">
        <v>191.42042541503901</v>
      </c>
      <c r="G38" s="47">
        <f t="shared" si="0"/>
        <v>242.38568082097132</v>
      </c>
      <c r="H38" s="47">
        <v>1386</v>
      </c>
      <c r="I38" s="47">
        <v>296.02001953125</v>
      </c>
      <c r="J38" s="47">
        <v>272.26150512695301</v>
      </c>
      <c r="K38" s="47">
        <f t="shared" si="1"/>
        <v>402</v>
      </c>
      <c r="L38" s="47" t="s">
        <v>32</v>
      </c>
      <c r="M38" s="48">
        <f t="shared" si="2"/>
        <v>0.17488144359377439</v>
      </c>
      <c r="N38" s="48">
        <f t="shared" si="3"/>
        <v>0.29004329004329005</v>
      </c>
      <c r="O38" s="49" t="s">
        <v>76</v>
      </c>
      <c r="P38" s="10"/>
      <c r="S38" s="11"/>
    </row>
    <row r="39" spans="1:19" ht="14.25" customHeight="1" x14ac:dyDescent="0.25">
      <c r="A39" s="71"/>
      <c r="B39" s="75"/>
      <c r="C39" s="46" t="s">
        <v>77</v>
      </c>
      <c r="D39" s="47">
        <v>1386</v>
      </c>
      <c r="E39" s="47">
        <v>147.79132080078099</v>
      </c>
      <c r="F39" s="47">
        <v>190.32365417480401</v>
      </c>
      <c r="G39" s="47">
        <f t="shared" si="0"/>
        <v>240.96756595544088</v>
      </c>
      <c r="H39" s="47">
        <v>1386</v>
      </c>
      <c r="I39" s="47">
        <v>296.00921630859301</v>
      </c>
      <c r="J39" s="47">
        <v>272.2177734375</v>
      </c>
      <c r="K39" s="47">
        <f t="shared" si="1"/>
        <v>402</v>
      </c>
      <c r="L39" s="47" t="s">
        <v>32</v>
      </c>
      <c r="M39" s="48">
        <f t="shared" si="2"/>
        <v>0.1738582726951233</v>
      </c>
      <c r="N39" s="48">
        <f t="shared" si="3"/>
        <v>0.29004329004329005</v>
      </c>
      <c r="O39" s="49" t="s">
        <v>78</v>
      </c>
      <c r="P39" s="10"/>
      <c r="S39" s="11"/>
    </row>
    <row r="40" spans="1:19" ht="14.25" customHeight="1" x14ac:dyDescent="0.25">
      <c r="A40" s="71"/>
      <c r="B40" s="76" t="s">
        <v>79</v>
      </c>
      <c r="C40" s="46" t="s">
        <v>80</v>
      </c>
      <c r="D40" s="47">
        <v>617</v>
      </c>
      <c r="E40" s="47">
        <v>17</v>
      </c>
      <c r="F40" s="47">
        <v>49</v>
      </c>
      <c r="G40" s="47">
        <f t="shared" si="0"/>
        <v>51.86520991955976</v>
      </c>
      <c r="H40" s="47">
        <v>717</v>
      </c>
      <c r="I40" s="47">
        <v>34.1</v>
      </c>
      <c r="J40" s="47">
        <v>61.9</v>
      </c>
      <c r="K40" s="47">
        <f t="shared" si="1"/>
        <v>71</v>
      </c>
      <c r="L40" s="47" t="s">
        <v>28</v>
      </c>
      <c r="M40" s="48">
        <f t="shared" si="2"/>
        <v>8.4060307811280002E-2</v>
      </c>
      <c r="N40" s="48">
        <f t="shared" si="3"/>
        <v>9.9023709902370985E-2</v>
      </c>
      <c r="O40" s="49" t="s">
        <v>81</v>
      </c>
      <c r="P40" s="10"/>
      <c r="S40" s="11"/>
    </row>
    <row r="41" spans="1:19" ht="14.25" customHeight="1" x14ac:dyDescent="0.25">
      <c r="A41" s="71"/>
      <c r="B41" s="77"/>
      <c r="C41" s="46" t="s">
        <v>82</v>
      </c>
      <c r="D41" s="47">
        <v>617</v>
      </c>
      <c r="E41" s="47">
        <v>17</v>
      </c>
      <c r="F41" s="47">
        <v>49</v>
      </c>
      <c r="G41" s="47">
        <f t="shared" si="0"/>
        <v>51.86520991955976</v>
      </c>
      <c r="H41" s="47">
        <v>717</v>
      </c>
      <c r="I41" s="47">
        <v>34.1</v>
      </c>
      <c r="J41" s="47">
        <v>61.9</v>
      </c>
      <c r="K41" s="47">
        <f t="shared" si="1"/>
        <v>71</v>
      </c>
      <c r="L41" s="47" t="s">
        <v>28</v>
      </c>
      <c r="M41" s="48">
        <f t="shared" si="2"/>
        <v>8.4060307811280002E-2</v>
      </c>
      <c r="N41" s="48">
        <f t="shared" si="3"/>
        <v>9.9023709902370985E-2</v>
      </c>
      <c r="O41" s="49" t="s">
        <v>83</v>
      </c>
      <c r="P41" s="10"/>
      <c r="S41" s="11"/>
    </row>
    <row r="42" spans="1:19" ht="14.25" customHeight="1" x14ac:dyDescent="0.25">
      <c r="A42" s="71"/>
      <c r="B42" s="73" t="s">
        <v>84</v>
      </c>
      <c r="C42" s="46" t="s">
        <v>85</v>
      </c>
      <c r="D42" s="47">
        <v>300</v>
      </c>
      <c r="E42" s="47">
        <v>11</v>
      </c>
      <c r="F42" s="47">
        <v>43</v>
      </c>
      <c r="G42" s="47">
        <f t="shared" si="0"/>
        <v>44.384682042344295</v>
      </c>
      <c r="H42" s="47">
        <v>525</v>
      </c>
      <c r="I42" s="47">
        <v>16.947622299999999</v>
      </c>
      <c r="J42" s="47">
        <v>61.99069214</v>
      </c>
      <c r="K42" s="47">
        <f t="shared" si="1"/>
        <v>64</v>
      </c>
      <c r="L42" s="47" t="s">
        <v>32</v>
      </c>
      <c r="M42" s="48">
        <f t="shared" si="2"/>
        <v>0.14794894014114765</v>
      </c>
      <c r="N42" s="48">
        <f t="shared" si="3"/>
        <v>0.1219047619047619</v>
      </c>
      <c r="O42" s="49" t="s">
        <v>86</v>
      </c>
      <c r="P42" s="10"/>
      <c r="S42" s="11"/>
    </row>
    <row r="43" spans="1:19" ht="14.25" customHeight="1" x14ac:dyDescent="0.25">
      <c r="A43" s="71"/>
      <c r="B43" s="74"/>
      <c r="C43" s="46" t="s">
        <v>87</v>
      </c>
      <c r="D43" s="47">
        <v>300</v>
      </c>
      <c r="E43" s="47">
        <v>11</v>
      </c>
      <c r="F43" s="47">
        <v>42</v>
      </c>
      <c r="G43" s="47">
        <f t="shared" si="0"/>
        <v>43.416586692184822</v>
      </c>
      <c r="H43" s="47">
        <v>525</v>
      </c>
      <c r="I43" s="47">
        <v>16.947622299999999</v>
      </c>
      <c r="J43" s="47">
        <v>61.99069214</v>
      </c>
      <c r="K43" s="47">
        <f t="shared" si="1"/>
        <v>64</v>
      </c>
      <c r="L43" s="47" t="s">
        <v>32</v>
      </c>
      <c r="M43" s="48">
        <f t="shared" si="2"/>
        <v>0.14472195564061607</v>
      </c>
      <c r="N43" s="48">
        <f t="shared" si="3"/>
        <v>0.1219047619047619</v>
      </c>
      <c r="O43" s="49" t="s">
        <v>88</v>
      </c>
      <c r="P43" s="10"/>
      <c r="S43" s="11"/>
    </row>
    <row r="44" spans="1:19" ht="14.25" customHeight="1" thickBot="1" x14ac:dyDescent="0.3">
      <c r="A44" s="72"/>
      <c r="B44" s="75"/>
      <c r="C44" s="46" t="s">
        <v>89</v>
      </c>
      <c r="D44" s="47">
        <v>370</v>
      </c>
      <c r="E44" s="47">
        <v>11</v>
      </c>
      <c r="F44" s="47">
        <v>42</v>
      </c>
      <c r="G44" s="47">
        <f t="shared" si="0"/>
        <v>43.416586692184822</v>
      </c>
      <c r="H44" s="47">
        <v>525</v>
      </c>
      <c r="I44" s="47">
        <v>16.947622299999999</v>
      </c>
      <c r="J44" s="47">
        <v>61.99069214</v>
      </c>
      <c r="K44" s="47">
        <f t="shared" si="1"/>
        <v>64</v>
      </c>
      <c r="L44" s="47" t="s">
        <v>32</v>
      </c>
      <c r="M44" s="48">
        <f t="shared" si="2"/>
        <v>0.11734212619509411</v>
      </c>
      <c r="N44" s="48">
        <f t="shared" si="3"/>
        <v>0.1219047619047619</v>
      </c>
      <c r="O44" s="49" t="s">
        <v>88</v>
      </c>
      <c r="P44" s="10"/>
      <c r="S44" s="11"/>
    </row>
    <row r="45" spans="1:19" ht="14.25" customHeight="1" thickTop="1" x14ac:dyDescent="0.25">
      <c r="A45" s="62" t="s">
        <v>90</v>
      </c>
      <c r="B45" s="68" t="s">
        <v>91</v>
      </c>
      <c r="C45" s="46" t="s">
        <v>92</v>
      </c>
      <c r="D45" s="47">
        <v>743</v>
      </c>
      <c r="E45" s="47">
        <v>274.22106933593699</v>
      </c>
      <c r="F45" s="47">
        <v>75.643661499023395</v>
      </c>
      <c r="G45" s="47">
        <f t="shared" si="0"/>
        <v>284.46292973377672</v>
      </c>
      <c r="H45" s="47">
        <v>743</v>
      </c>
      <c r="I45" s="47">
        <v>416.19998168945301</v>
      </c>
      <c r="J45" s="47">
        <v>74.349990844726506</v>
      </c>
      <c r="K45" s="47">
        <f t="shared" si="1"/>
        <v>423</v>
      </c>
      <c r="L45" s="47" t="s">
        <v>28</v>
      </c>
      <c r="M45" s="48">
        <f t="shared" si="2"/>
        <v>0.38285724055690001</v>
      </c>
      <c r="N45" s="48">
        <f t="shared" si="3"/>
        <v>0.5693135935397039</v>
      </c>
      <c r="O45" s="49" t="s">
        <v>93</v>
      </c>
      <c r="P45" s="45"/>
      <c r="S45" s="11"/>
    </row>
    <row r="46" spans="1:19" ht="14.25" customHeight="1" x14ac:dyDescent="0.25">
      <c r="A46" s="63"/>
      <c r="B46" s="66"/>
      <c r="C46" s="46" t="s">
        <v>94</v>
      </c>
      <c r="D46" s="47">
        <v>1043</v>
      </c>
      <c r="E46" s="47">
        <v>237.8757172</v>
      </c>
      <c r="F46" s="47">
        <v>82.639114379999995</v>
      </c>
      <c r="G46" s="47">
        <f t="shared" si="0"/>
        <v>251.82152421690463</v>
      </c>
      <c r="H46" s="47">
        <v>1124</v>
      </c>
      <c r="I46" s="47">
        <v>457.47207639999999</v>
      </c>
      <c r="J46" s="47">
        <v>58.561885830000001</v>
      </c>
      <c r="K46" s="47">
        <f t="shared" si="1"/>
        <v>461</v>
      </c>
      <c r="L46" s="47" t="s">
        <v>28</v>
      </c>
      <c r="M46" s="48">
        <f t="shared" si="2"/>
        <v>0.24143962053394499</v>
      </c>
      <c r="N46" s="48">
        <f t="shared" si="3"/>
        <v>0.41014234875444838</v>
      </c>
      <c r="O46" s="49" t="s">
        <v>93</v>
      </c>
      <c r="P46" s="10"/>
      <c r="S46" s="11"/>
    </row>
    <row r="47" spans="1:19" ht="14.25" customHeight="1" x14ac:dyDescent="0.25">
      <c r="A47" s="63"/>
      <c r="B47" s="66"/>
      <c r="C47" s="46" t="s">
        <v>95</v>
      </c>
      <c r="D47" s="47">
        <v>1043</v>
      </c>
      <c r="E47" s="47">
        <v>234.842804</v>
      </c>
      <c r="F47" s="47">
        <v>84.913444519999999</v>
      </c>
      <c r="G47" s="47">
        <f t="shared" si="0"/>
        <v>249.72271753053133</v>
      </c>
      <c r="H47" s="47">
        <v>1124</v>
      </c>
      <c r="I47" s="47">
        <v>452.59222410000001</v>
      </c>
      <c r="J47" s="47">
        <v>63.707763669999999</v>
      </c>
      <c r="K47" s="47">
        <f t="shared" si="1"/>
        <v>457</v>
      </c>
      <c r="L47" s="47" t="s">
        <v>28</v>
      </c>
      <c r="M47" s="48">
        <f t="shared" si="2"/>
        <v>0.23942734183176542</v>
      </c>
      <c r="N47" s="48">
        <f t="shared" si="3"/>
        <v>0.40658362989323843</v>
      </c>
      <c r="O47" s="49" t="s">
        <v>93</v>
      </c>
      <c r="P47" s="45"/>
      <c r="S47" s="11"/>
    </row>
    <row r="48" spans="1:19" ht="14.25" customHeight="1" x14ac:dyDescent="0.25">
      <c r="A48" s="63"/>
      <c r="B48" s="66"/>
      <c r="C48" s="46" t="s">
        <v>96</v>
      </c>
      <c r="D48" s="47">
        <v>943</v>
      </c>
      <c r="E48" s="47">
        <v>335.09503173828102</v>
      </c>
      <c r="F48" s="47">
        <v>103.496765136718</v>
      </c>
      <c r="G48" s="47">
        <f t="shared" si="0"/>
        <v>350.71392999059009</v>
      </c>
      <c r="H48" s="47">
        <v>1086</v>
      </c>
      <c r="I48" s="47">
        <v>551.76239013671795</v>
      </c>
      <c r="J48" s="47">
        <v>251.31704711914</v>
      </c>
      <c r="K48" s="47">
        <f t="shared" si="1"/>
        <v>606</v>
      </c>
      <c r="L48" s="47" t="s">
        <v>28</v>
      </c>
      <c r="M48" s="48">
        <f t="shared" si="2"/>
        <v>0.3719129692371051</v>
      </c>
      <c r="N48" s="48">
        <f t="shared" si="3"/>
        <v>0.55801104972375692</v>
      </c>
      <c r="O48" s="49" t="s">
        <v>97</v>
      </c>
      <c r="P48" s="10"/>
      <c r="S48" s="11"/>
    </row>
    <row r="49" spans="1:19" ht="14.25" customHeight="1" x14ac:dyDescent="0.25">
      <c r="A49" s="63"/>
      <c r="B49" s="67"/>
      <c r="C49" s="46" t="s">
        <v>97</v>
      </c>
      <c r="D49" s="47">
        <v>943</v>
      </c>
      <c r="E49" s="47">
        <v>334.21893310546801</v>
      </c>
      <c r="F49" s="47">
        <v>103.10670471191401</v>
      </c>
      <c r="G49" s="47">
        <f t="shared" si="0"/>
        <v>349.76175863394087</v>
      </c>
      <c r="H49" s="47">
        <v>1086</v>
      </c>
      <c r="I49" s="47">
        <v>551.34045410156205</v>
      </c>
      <c r="J49" s="47">
        <v>250.83930969238199</v>
      </c>
      <c r="K49" s="47">
        <f t="shared" si="1"/>
        <v>606</v>
      </c>
      <c r="L49" s="47" t="s">
        <v>28</v>
      </c>
      <c r="M49" s="48">
        <f t="shared" si="2"/>
        <v>0.3709032435142533</v>
      </c>
      <c r="N49" s="48">
        <f t="shared" si="3"/>
        <v>0.55801104972375692</v>
      </c>
      <c r="O49" s="49" t="s">
        <v>96</v>
      </c>
      <c r="P49" s="10"/>
      <c r="S49" s="11"/>
    </row>
    <row r="50" spans="1:19" ht="14.25" customHeight="1" x14ac:dyDescent="0.25">
      <c r="A50" s="63"/>
      <c r="B50" s="68" t="s">
        <v>38</v>
      </c>
      <c r="C50" s="46" t="s">
        <v>98</v>
      </c>
      <c r="D50" s="47">
        <v>271</v>
      </c>
      <c r="E50" s="47">
        <v>125.54613494873</v>
      </c>
      <c r="F50" s="47">
        <v>39.377738952636697</v>
      </c>
      <c r="G50" s="47">
        <f t="shared" si="0"/>
        <v>131.57673930291298</v>
      </c>
      <c r="H50" s="47">
        <v>271</v>
      </c>
      <c r="I50" s="47">
        <v>307.15313720703102</v>
      </c>
      <c r="J50" s="47">
        <v>42.698986053466797</v>
      </c>
      <c r="K50" s="47">
        <f t="shared" si="1"/>
        <v>310</v>
      </c>
      <c r="L50" s="47" t="s">
        <v>28</v>
      </c>
      <c r="M50" s="48">
        <f t="shared" si="2"/>
        <v>0.48552302325798147</v>
      </c>
      <c r="N50" s="48">
        <f t="shared" si="3"/>
        <v>1.1439114391143912</v>
      </c>
      <c r="O50" s="49" t="s">
        <v>99</v>
      </c>
      <c r="P50" s="10"/>
      <c r="S50" s="11"/>
    </row>
    <row r="51" spans="1:19" ht="14.25" customHeight="1" x14ac:dyDescent="0.25">
      <c r="A51" s="63"/>
      <c r="B51" s="66"/>
      <c r="C51" s="46" t="s">
        <v>100</v>
      </c>
      <c r="D51" s="47">
        <v>271</v>
      </c>
      <c r="E51" s="47">
        <v>125.54613494873</v>
      </c>
      <c r="F51" s="47">
        <v>39.377738952636697</v>
      </c>
      <c r="G51" s="47">
        <f t="shared" si="0"/>
        <v>131.57673930291298</v>
      </c>
      <c r="H51" s="47">
        <v>271</v>
      </c>
      <c r="I51" s="47">
        <v>307.15313720703102</v>
      </c>
      <c r="J51" s="47">
        <v>42.698986053466797</v>
      </c>
      <c r="K51" s="47">
        <f t="shared" si="1"/>
        <v>310</v>
      </c>
      <c r="L51" s="47" t="s">
        <v>28</v>
      </c>
      <c r="M51" s="48">
        <f t="shared" si="2"/>
        <v>0.48552302325798147</v>
      </c>
      <c r="N51" s="48">
        <f t="shared" si="3"/>
        <v>1.1439114391143912</v>
      </c>
      <c r="O51" s="49" t="s">
        <v>99</v>
      </c>
      <c r="P51" s="10"/>
      <c r="S51" s="11"/>
    </row>
    <row r="52" spans="1:19" ht="14.25" customHeight="1" x14ac:dyDescent="0.25">
      <c r="A52" s="63"/>
      <c r="B52" s="66"/>
      <c r="C52" s="46" t="s">
        <v>101</v>
      </c>
      <c r="D52" s="47">
        <v>230</v>
      </c>
      <c r="E52" s="47">
        <v>166.5966796875</v>
      </c>
      <c r="F52" s="47">
        <v>11.5860166549682</v>
      </c>
      <c r="G52" s="47">
        <f t="shared" si="0"/>
        <v>166.99907025138995</v>
      </c>
      <c r="H52" s="47">
        <v>230</v>
      </c>
      <c r="I52" s="47">
        <v>16.659672546386698</v>
      </c>
      <c r="J52" s="47">
        <v>1.266357383728022</v>
      </c>
      <c r="K52" s="47">
        <f t="shared" si="1"/>
        <v>17</v>
      </c>
      <c r="L52" s="47" t="s">
        <v>28</v>
      </c>
      <c r="M52" s="48">
        <f t="shared" si="2"/>
        <v>0.72608291413647807</v>
      </c>
      <c r="N52" s="48">
        <f t="shared" si="3"/>
        <v>7.3913043478260873E-2</v>
      </c>
      <c r="O52" s="49" t="s">
        <v>102</v>
      </c>
      <c r="P52" s="10"/>
      <c r="S52" s="11"/>
    </row>
    <row r="53" spans="1:19" ht="14.25" customHeight="1" x14ac:dyDescent="0.25">
      <c r="A53" s="63"/>
      <c r="B53" s="66"/>
      <c r="C53" s="46" t="s">
        <v>103</v>
      </c>
      <c r="D53" s="47">
        <v>840</v>
      </c>
      <c r="E53" s="47">
        <v>150.67800903320301</v>
      </c>
      <c r="F53" s="47">
        <v>16.778884887695298</v>
      </c>
      <c r="G53" s="47">
        <f t="shared" si="0"/>
        <v>151.60934464697266</v>
      </c>
      <c r="H53" s="47">
        <v>840</v>
      </c>
      <c r="I53" s="47">
        <v>75.339126586914006</v>
      </c>
      <c r="J53" s="47">
        <v>8.3137426376342738</v>
      </c>
      <c r="K53" s="47">
        <f t="shared" si="1"/>
        <v>76</v>
      </c>
      <c r="L53" s="47" t="s">
        <v>28</v>
      </c>
      <c r="M53" s="48">
        <f t="shared" si="2"/>
        <v>0.18048731505591983</v>
      </c>
      <c r="N53" s="48">
        <f t="shared" si="3"/>
        <v>9.0476190476190474E-2</v>
      </c>
      <c r="O53" s="49" t="s">
        <v>43</v>
      </c>
      <c r="P53" s="10"/>
      <c r="S53" s="11"/>
    </row>
    <row r="54" spans="1:19" ht="14.25" customHeight="1" x14ac:dyDescent="0.25">
      <c r="A54" s="63"/>
      <c r="B54" s="66"/>
      <c r="C54" s="46" t="s">
        <v>104</v>
      </c>
      <c r="D54" s="47">
        <v>97</v>
      </c>
      <c r="E54" s="47">
        <v>61.085010528564403</v>
      </c>
      <c r="F54" s="47">
        <v>9.0436887741088796</v>
      </c>
      <c r="G54" s="47">
        <f t="shared" si="0"/>
        <v>61.750844673718973</v>
      </c>
      <c r="H54" s="47">
        <v>97</v>
      </c>
      <c r="I54" s="47">
        <v>5.553210171786219</v>
      </c>
      <c r="J54" s="47">
        <v>0.66475266070405281</v>
      </c>
      <c r="K54" s="47">
        <f t="shared" si="1"/>
        <v>6</v>
      </c>
      <c r="L54" s="47" t="s">
        <v>32</v>
      </c>
      <c r="M54" s="48">
        <f t="shared" si="2"/>
        <v>0.63660664612081419</v>
      </c>
      <c r="N54" s="48">
        <f t="shared" si="3"/>
        <v>6.1855670103092786E-2</v>
      </c>
      <c r="O54" s="49" t="s">
        <v>98</v>
      </c>
      <c r="P54" s="10"/>
      <c r="S54" s="11"/>
    </row>
    <row r="55" spans="1:19" ht="14.25" customHeight="1" x14ac:dyDescent="0.25">
      <c r="A55" s="63"/>
      <c r="B55" s="66"/>
      <c r="C55" s="46" t="s">
        <v>99</v>
      </c>
      <c r="D55" s="47">
        <v>541</v>
      </c>
      <c r="E55" s="47">
        <v>362.88009643554602</v>
      </c>
      <c r="F55" s="47">
        <v>5.1855282783508301</v>
      </c>
      <c r="G55" s="47">
        <f t="shared" si="0"/>
        <v>362.91714494164751</v>
      </c>
      <c r="H55" s="47">
        <v>541</v>
      </c>
      <c r="I55" s="47">
        <v>433.95480346679602</v>
      </c>
      <c r="J55" s="47">
        <v>13.0109043121337</v>
      </c>
      <c r="K55" s="47">
        <f t="shared" si="1"/>
        <v>434</v>
      </c>
      <c r="L55" s="47" t="s">
        <v>28</v>
      </c>
      <c r="M55" s="48">
        <f t="shared" si="2"/>
        <v>0.6708265156037847</v>
      </c>
      <c r="N55" s="48">
        <f t="shared" si="3"/>
        <v>0.80221811460258785</v>
      </c>
      <c r="O55" s="49" t="s">
        <v>93</v>
      </c>
      <c r="P55" s="10"/>
      <c r="S55" s="11"/>
    </row>
    <row r="56" spans="1:19" ht="14.25" customHeight="1" x14ac:dyDescent="0.25">
      <c r="A56" s="63"/>
      <c r="B56" s="66"/>
      <c r="C56" s="46" t="s">
        <v>105</v>
      </c>
      <c r="D56" s="47">
        <v>271</v>
      </c>
      <c r="E56" s="47">
        <v>124.72981262207</v>
      </c>
      <c r="F56" s="47">
        <v>7.7195873260498002</v>
      </c>
      <c r="G56" s="47">
        <f t="shared" si="0"/>
        <v>124.96846876400943</v>
      </c>
      <c r="H56" s="47">
        <v>271</v>
      </c>
      <c r="I56" s="47">
        <v>179.94589233398401</v>
      </c>
      <c r="J56" s="47">
        <v>14.3209991455078</v>
      </c>
      <c r="K56" s="47">
        <f t="shared" si="1"/>
        <v>181</v>
      </c>
      <c r="L56" s="47" t="s">
        <v>28</v>
      </c>
      <c r="M56" s="48">
        <f t="shared" si="2"/>
        <v>0.461138261121806</v>
      </c>
      <c r="N56" s="48">
        <f t="shared" si="3"/>
        <v>0.66789667896678961</v>
      </c>
      <c r="O56" s="49" t="s">
        <v>106</v>
      </c>
      <c r="P56" s="10"/>
      <c r="S56" s="11"/>
    </row>
    <row r="57" spans="1:19" ht="14.25" customHeight="1" x14ac:dyDescent="0.25">
      <c r="A57" s="63"/>
      <c r="B57" s="67"/>
      <c r="C57" s="46" t="s">
        <v>106</v>
      </c>
      <c r="D57" s="47">
        <v>271</v>
      </c>
      <c r="E57" s="47">
        <v>124.72981262207</v>
      </c>
      <c r="F57" s="47">
        <v>7.7195873260498002</v>
      </c>
      <c r="G57" s="47">
        <f t="shared" si="0"/>
        <v>124.96846876400943</v>
      </c>
      <c r="H57" s="47">
        <v>271</v>
      </c>
      <c r="I57" s="47">
        <v>179.94589233398401</v>
      </c>
      <c r="J57" s="47">
        <v>14.3209991455078</v>
      </c>
      <c r="K57" s="47">
        <f t="shared" si="1"/>
        <v>181</v>
      </c>
      <c r="L57" s="47" t="s">
        <v>28</v>
      </c>
      <c r="M57" s="48">
        <f t="shared" si="2"/>
        <v>0.461138261121806</v>
      </c>
      <c r="N57" s="48">
        <f t="shared" si="3"/>
        <v>0.66789667896678961</v>
      </c>
      <c r="O57" s="49" t="s">
        <v>105</v>
      </c>
      <c r="P57" s="10"/>
      <c r="S57" s="11"/>
    </row>
    <row r="58" spans="1:19" ht="14.25" customHeight="1" x14ac:dyDescent="0.25">
      <c r="A58" s="63"/>
      <c r="B58" s="68" t="s">
        <v>107</v>
      </c>
      <c r="C58" s="46" t="s">
        <v>108</v>
      </c>
      <c r="D58" s="47">
        <v>340</v>
      </c>
      <c r="E58" s="47">
        <v>26</v>
      </c>
      <c r="F58" s="47">
        <v>9.3000000000000007</v>
      </c>
      <c r="G58" s="47">
        <f t="shared" si="0"/>
        <v>27.613221470882387</v>
      </c>
      <c r="H58" s="47">
        <v>400</v>
      </c>
      <c r="I58" s="47">
        <v>109.6096725</v>
      </c>
      <c r="J58" s="47">
        <v>9.2998180389404297</v>
      </c>
      <c r="K58" s="47">
        <f t="shared" si="1"/>
        <v>110</v>
      </c>
      <c r="L58" s="47" t="s">
        <v>32</v>
      </c>
      <c r="M58" s="48">
        <f t="shared" si="2"/>
        <v>8.1215357267301141E-2</v>
      </c>
      <c r="N58" s="48">
        <f t="shared" si="3"/>
        <v>0.27500000000000002</v>
      </c>
      <c r="O58" s="49" t="s">
        <v>99</v>
      </c>
      <c r="P58" s="10"/>
      <c r="S58" s="11"/>
    </row>
    <row r="59" spans="1:19" ht="14.25" customHeight="1" x14ac:dyDescent="0.25">
      <c r="A59" s="63"/>
      <c r="B59" s="66"/>
      <c r="C59" s="46" t="s">
        <v>109</v>
      </c>
      <c r="D59" s="47">
        <v>340</v>
      </c>
      <c r="E59" s="47">
        <v>23.1</v>
      </c>
      <c r="F59" s="47">
        <v>8.1999999999999993</v>
      </c>
      <c r="G59" s="47">
        <f t="shared" si="0"/>
        <v>24.512241839538056</v>
      </c>
      <c r="H59" s="47">
        <v>400</v>
      </c>
      <c r="I59" s="47">
        <v>97.436431880000001</v>
      </c>
      <c r="J59" s="47">
        <v>8.1851806640000007</v>
      </c>
      <c r="K59" s="47">
        <f t="shared" si="1"/>
        <v>98</v>
      </c>
      <c r="L59" s="47" t="s">
        <v>32</v>
      </c>
      <c r="M59" s="48">
        <f t="shared" si="2"/>
        <v>7.2094828939817807E-2</v>
      </c>
      <c r="N59" s="48">
        <f t="shared" si="3"/>
        <v>0.245</v>
      </c>
      <c r="O59" s="49" t="s">
        <v>99</v>
      </c>
      <c r="P59" s="10"/>
      <c r="S59" s="11"/>
    </row>
    <row r="60" spans="1:19" ht="14.25" customHeight="1" thickBot="1" x14ac:dyDescent="0.3">
      <c r="A60" s="64"/>
      <c r="B60" s="67"/>
      <c r="C60" s="46" t="s">
        <v>110</v>
      </c>
      <c r="D60" s="47">
        <v>240</v>
      </c>
      <c r="E60" s="47">
        <v>22.4</v>
      </c>
      <c r="F60" s="47">
        <v>6.6</v>
      </c>
      <c r="G60" s="47">
        <f t="shared" si="0"/>
        <v>23.352087701102871</v>
      </c>
      <c r="H60" s="47">
        <v>240</v>
      </c>
      <c r="I60" s="47">
        <v>92.322906489999994</v>
      </c>
      <c r="J60" s="47">
        <v>6.6190161710000002</v>
      </c>
      <c r="K60" s="47">
        <f t="shared" si="1"/>
        <v>93</v>
      </c>
      <c r="L60" s="47" t="s">
        <v>32</v>
      </c>
      <c r="M60" s="48">
        <f t="shared" si="2"/>
        <v>9.7300365421261956E-2</v>
      </c>
      <c r="N60" s="48">
        <f t="shared" si="3"/>
        <v>0.38750000000000001</v>
      </c>
      <c r="O60" s="49" t="s">
        <v>99</v>
      </c>
      <c r="P60" s="10"/>
      <c r="S60" s="11"/>
    </row>
    <row r="61" spans="1:19" ht="14.25" customHeight="1" thickTop="1" x14ac:dyDescent="0.25">
      <c r="A61" s="62" t="s">
        <v>111</v>
      </c>
      <c r="B61" s="68" t="s">
        <v>26</v>
      </c>
      <c r="C61" s="46" t="s">
        <v>112</v>
      </c>
      <c r="D61" s="47">
        <v>2598</v>
      </c>
      <c r="E61" s="47">
        <v>249.08723449707</v>
      </c>
      <c r="F61" s="47">
        <v>94.182861328125</v>
      </c>
      <c r="G61" s="47">
        <f t="shared" si="0"/>
        <v>266.29844490223968</v>
      </c>
      <c r="H61" s="47">
        <v>2598</v>
      </c>
      <c r="I61" s="47">
        <v>460.50518798828102</v>
      </c>
      <c r="J61" s="47">
        <v>119.56865692138599</v>
      </c>
      <c r="K61" s="47">
        <f t="shared" si="1"/>
        <v>476</v>
      </c>
      <c r="L61" s="47" t="s">
        <v>32</v>
      </c>
      <c r="M61" s="48">
        <f t="shared" si="2"/>
        <v>0.10250132598238633</v>
      </c>
      <c r="N61" s="48">
        <f t="shared" si="3"/>
        <v>0.18321785989222478</v>
      </c>
      <c r="O61" s="49" t="s">
        <v>113</v>
      </c>
      <c r="P61" s="10"/>
      <c r="S61" s="11"/>
    </row>
    <row r="62" spans="1:19" ht="14.25" customHeight="1" x14ac:dyDescent="0.25">
      <c r="A62" s="63"/>
      <c r="B62" s="66"/>
      <c r="C62" s="46" t="s">
        <v>113</v>
      </c>
      <c r="D62" s="47">
        <v>2598</v>
      </c>
      <c r="E62" s="47">
        <v>249.08723449707</v>
      </c>
      <c r="F62" s="47">
        <v>94.199073791503906</v>
      </c>
      <c r="G62" s="47">
        <f t="shared" si="0"/>
        <v>266.30417926231564</v>
      </c>
      <c r="H62" s="47">
        <v>2598</v>
      </c>
      <c r="I62" s="47">
        <v>460.50509643554602</v>
      </c>
      <c r="J62" s="47">
        <v>119.585159301757</v>
      </c>
      <c r="K62" s="47">
        <f t="shared" si="1"/>
        <v>476</v>
      </c>
      <c r="L62" s="47" t="s">
        <v>32</v>
      </c>
      <c r="M62" s="48">
        <f t="shared" si="2"/>
        <v>0.10250353320335476</v>
      </c>
      <c r="N62" s="48">
        <f t="shared" si="3"/>
        <v>0.18321785989222478</v>
      </c>
      <c r="O62" s="49" t="s">
        <v>112</v>
      </c>
      <c r="P62" s="10"/>
      <c r="S62" s="11"/>
    </row>
    <row r="63" spans="1:19" ht="14.25" customHeight="1" x14ac:dyDescent="0.25">
      <c r="A63" s="63"/>
      <c r="B63" s="66"/>
      <c r="C63" s="46" t="s">
        <v>114</v>
      </c>
      <c r="D63" s="47">
        <v>1949</v>
      </c>
      <c r="E63" s="47">
        <v>709.13623046875</v>
      </c>
      <c r="F63" s="47">
        <v>187.60353088378901</v>
      </c>
      <c r="G63" s="47">
        <f t="shared" si="0"/>
        <v>733.53205667066311</v>
      </c>
      <c r="H63" s="47">
        <v>1949</v>
      </c>
      <c r="I63" s="47">
        <v>1107.08276367187</v>
      </c>
      <c r="J63" s="47">
        <v>218.32376098632801</v>
      </c>
      <c r="K63" s="47">
        <f t="shared" si="1"/>
        <v>1128</v>
      </c>
      <c r="L63" s="47" t="s">
        <v>32</v>
      </c>
      <c r="M63" s="48">
        <f t="shared" si="2"/>
        <v>0.37636329228869325</v>
      </c>
      <c r="N63" s="48">
        <f t="shared" si="3"/>
        <v>0.57875833760903028</v>
      </c>
      <c r="O63" s="49" t="s">
        <v>115</v>
      </c>
      <c r="P63" s="10"/>
      <c r="S63" s="11"/>
    </row>
    <row r="64" spans="1:19" ht="14.25" customHeight="1" x14ac:dyDescent="0.25">
      <c r="A64" s="63"/>
      <c r="B64" s="66"/>
      <c r="C64" s="46" t="s">
        <v>116</v>
      </c>
      <c r="D64" s="47">
        <v>2598</v>
      </c>
      <c r="E64" s="47">
        <v>447.75451660156199</v>
      </c>
      <c r="F64" s="47">
        <v>45.960075378417898</v>
      </c>
      <c r="G64" s="47">
        <f t="shared" si="0"/>
        <v>450.10713798593366</v>
      </c>
      <c r="H64" s="47">
        <v>2598</v>
      </c>
      <c r="I64" s="47">
        <v>1044.29248046875</v>
      </c>
      <c r="J64" s="47">
        <v>184.50491333007801</v>
      </c>
      <c r="K64" s="47">
        <f t="shared" si="1"/>
        <v>1060</v>
      </c>
      <c r="L64" s="47" t="s">
        <v>32</v>
      </c>
      <c r="M64" s="48">
        <f t="shared" si="2"/>
        <v>0.17325140030251487</v>
      </c>
      <c r="N64" s="48">
        <f t="shared" si="3"/>
        <v>0.40800615858352579</v>
      </c>
      <c r="O64" s="49" t="s">
        <v>114</v>
      </c>
      <c r="P64" s="10"/>
      <c r="S64" s="11"/>
    </row>
    <row r="65" spans="1:19" ht="14.25" customHeight="1" x14ac:dyDescent="0.25">
      <c r="A65" s="63"/>
      <c r="B65" s="66"/>
      <c r="C65" s="46" t="s">
        <v>117</v>
      </c>
      <c r="D65" s="47">
        <v>2598</v>
      </c>
      <c r="E65" s="47">
        <v>106.532218933105</v>
      </c>
      <c r="F65" s="47">
        <v>54.127532958984297</v>
      </c>
      <c r="G65" s="47">
        <f t="shared" si="0"/>
        <v>119.49436595520704</v>
      </c>
      <c r="H65" s="47">
        <v>2598</v>
      </c>
      <c r="I65" s="47">
        <v>308.57888793945301</v>
      </c>
      <c r="J65" s="47">
        <v>40.508277893066399</v>
      </c>
      <c r="K65" s="47">
        <f t="shared" si="1"/>
        <v>311</v>
      </c>
      <c r="L65" s="47" t="s">
        <v>32</v>
      </c>
      <c r="M65" s="48">
        <f t="shared" si="2"/>
        <v>4.5994752099771767E-2</v>
      </c>
      <c r="N65" s="48">
        <f t="shared" si="3"/>
        <v>0.11970746728252502</v>
      </c>
      <c r="O65" s="49" t="s">
        <v>115</v>
      </c>
      <c r="P65" s="10"/>
      <c r="S65" s="11"/>
    </row>
    <row r="66" spans="1:19" ht="14.25" customHeight="1" x14ac:dyDescent="0.25">
      <c r="A66" s="63"/>
      <c r="B66" s="66"/>
      <c r="C66" s="46" t="s">
        <v>118</v>
      </c>
      <c r="D66" s="47">
        <v>2651</v>
      </c>
      <c r="E66" s="47">
        <v>104.89482879638599</v>
      </c>
      <c r="F66" s="47">
        <v>54.048927307128899</v>
      </c>
      <c r="G66" s="47">
        <f t="shared" si="0"/>
        <v>118.00089682402601</v>
      </c>
      <c r="H66" s="47">
        <v>2651</v>
      </c>
      <c r="I66" s="47">
        <v>303.76327514648398</v>
      </c>
      <c r="J66" s="47">
        <v>40.428382873535099</v>
      </c>
      <c r="K66" s="47">
        <f t="shared" si="1"/>
        <v>306</v>
      </c>
      <c r="L66" s="47" t="s">
        <v>32</v>
      </c>
      <c r="M66" s="48">
        <f t="shared" si="2"/>
        <v>4.4511843388919656E-2</v>
      </c>
      <c r="N66" s="48">
        <f t="shared" si="3"/>
        <v>0.11542814032440589</v>
      </c>
      <c r="O66" s="49" t="s">
        <v>115</v>
      </c>
      <c r="P66" s="10"/>
      <c r="S66" s="11"/>
    </row>
    <row r="67" spans="1:19" ht="14.25" customHeight="1" x14ac:dyDescent="0.25">
      <c r="A67" s="63"/>
      <c r="B67" s="66"/>
      <c r="C67" s="46" t="s">
        <v>119</v>
      </c>
      <c r="D67" s="47">
        <v>3447</v>
      </c>
      <c r="E67" s="47">
        <v>364.93310546875</v>
      </c>
      <c r="F67" s="47">
        <v>48.521274566650298</v>
      </c>
      <c r="G67" s="47">
        <f t="shared" si="0"/>
        <v>368.1446530273638</v>
      </c>
      <c r="H67" s="47">
        <v>3447</v>
      </c>
      <c r="I67" s="47">
        <v>809.56494140625</v>
      </c>
      <c r="J67" s="47">
        <v>54.174816131591797</v>
      </c>
      <c r="K67" s="47">
        <f t="shared" si="1"/>
        <v>811</v>
      </c>
      <c r="L67" s="47" t="s">
        <v>32</v>
      </c>
      <c r="M67" s="48">
        <f t="shared" si="2"/>
        <v>0.10680146592032602</v>
      </c>
      <c r="N67" s="48">
        <f t="shared" si="3"/>
        <v>0.23527705250942849</v>
      </c>
      <c r="O67" s="49" t="s">
        <v>120</v>
      </c>
      <c r="P67" s="10"/>
      <c r="S67" s="11"/>
    </row>
    <row r="68" spans="1:19" ht="14.25" customHeight="1" x14ac:dyDescent="0.25">
      <c r="A68" s="63"/>
      <c r="B68" s="67"/>
      <c r="C68" s="46" t="s">
        <v>121</v>
      </c>
      <c r="D68" s="47">
        <v>2771</v>
      </c>
      <c r="E68" s="47">
        <v>261.54241943359301</v>
      </c>
      <c r="F68" s="47">
        <v>19.255397796630799</v>
      </c>
      <c r="G68" s="47">
        <f t="shared" ref="G68:G131" si="4">SQRT(E68^2+F68^2)</f>
        <v>262.25027646788857</v>
      </c>
      <c r="H68" s="47">
        <v>2771</v>
      </c>
      <c r="I68" s="47">
        <v>860.78869628906205</v>
      </c>
      <c r="J68" s="47">
        <v>2.8905510902404701</v>
      </c>
      <c r="K68" s="47">
        <f t="shared" ref="K68:K131" si="5">ROUND(SQRT(I68^2+J68^2),0)</f>
        <v>861</v>
      </c>
      <c r="L68" s="47" t="s">
        <v>32</v>
      </c>
      <c r="M68" s="48">
        <f t="shared" ref="M68:M131" si="6">G68/D68</f>
        <v>9.4641023626087534E-2</v>
      </c>
      <c r="N68" s="48">
        <f t="shared" ref="N68:N131" si="7">K68/H68</f>
        <v>0.3107181522915915</v>
      </c>
      <c r="O68" s="49" t="s">
        <v>62</v>
      </c>
      <c r="P68" s="10"/>
      <c r="S68" s="11"/>
    </row>
    <row r="69" spans="1:19" ht="14.25" customHeight="1" x14ac:dyDescent="0.25">
      <c r="A69" s="63"/>
      <c r="B69" s="68" t="s">
        <v>38</v>
      </c>
      <c r="C69" s="46" t="s">
        <v>122</v>
      </c>
      <c r="D69" s="47">
        <v>800</v>
      </c>
      <c r="E69" s="47">
        <v>372.89959716796801</v>
      </c>
      <c r="F69" s="47">
        <v>27.838697433471602</v>
      </c>
      <c r="G69" s="47">
        <f t="shared" si="4"/>
        <v>373.93729774231559</v>
      </c>
      <c r="H69" s="47">
        <v>800</v>
      </c>
      <c r="I69" s="47">
        <v>708.949462890625</v>
      </c>
      <c r="J69" s="47">
        <v>59.661727905273402</v>
      </c>
      <c r="K69" s="47">
        <f t="shared" si="5"/>
        <v>711</v>
      </c>
      <c r="L69" s="47" t="s">
        <v>28</v>
      </c>
      <c r="M69" s="48">
        <f t="shared" si="6"/>
        <v>0.46742162217789451</v>
      </c>
      <c r="N69" s="48">
        <f t="shared" si="7"/>
        <v>0.88875000000000004</v>
      </c>
      <c r="O69" s="49" t="s">
        <v>123</v>
      </c>
      <c r="P69" s="10"/>
      <c r="S69" s="11"/>
    </row>
    <row r="70" spans="1:19" ht="14.25" customHeight="1" x14ac:dyDescent="0.25">
      <c r="A70" s="63"/>
      <c r="B70" s="66"/>
      <c r="C70" s="46" t="s">
        <v>123</v>
      </c>
      <c r="D70" s="47">
        <v>819</v>
      </c>
      <c r="E70" s="47">
        <v>372.89959716796801</v>
      </c>
      <c r="F70" s="47">
        <v>27.838697433471602</v>
      </c>
      <c r="G70" s="47">
        <f t="shared" si="4"/>
        <v>373.93729774231559</v>
      </c>
      <c r="H70" s="47">
        <v>819</v>
      </c>
      <c r="I70" s="47">
        <v>708.949462890625</v>
      </c>
      <c r="J70" s="47">
        <v>59.661727905273402</v>
      </c>
      <c r="K70" s="47">
        <f t="shared" si="5"/>
        <v>711</v>
      </c>
      <c r="L70" s="47" t="s">
        <v>28</v>
      </c>
      <c r="M70" s="48">
        <f t="shared" si="6"/>
        <v>0.45657789712126445</v>
      </c>
      <c r="N70" s="48">
        <f t="shared" si="7"/>
        <v>0.86813186813186816</v>
      </c>
      <c r="O70" s="49" t="s">
        <v>122</v>
      </c>
      <c r="P70" s="10"/>
      <c r="S70" s="11"/>
    </row>
    <row r="71" spans="1:19" ht="14.25" customHeight="1" x14ac:dyDescent="0.25">
      <c r="A71" s="63"/>
      <c r="B71" s="66"/>
      <c r="C71" s="46" t="s">
        <v>124</v>
      </c>
      <c r="D71" s="47">
        <v>271</v>
      </c>
      <c r="E71" s="47">
        <v>120.452415466308</v>
      </c>
      <c r="F71" s="47">
        <v>8.5648078918456996</v>
      </c>
      <c r="G71" s="47">
        <f t="shared" si="4"/>
        <v>120.75653326380439</v>
      </c>
      <c r="H71" s="47">
        <v>271</v>
      </c>
      <c r="I71" s="47">
        <v>161.89337158203099</v>
      </c>
      <c r="J71" s="47">
        <v>2.9825248718261701</v>
      </c>
      <c r="K71" s="47">
        <f t="shared" si="5"/>
        <v>162</v>
      </c>
      <c r="L71" s="47" t="s">
        <v>40</v>
      </c>
      <c r="M71" s="48">
        <f t="shared" si="6"/>
        <v>0.44559606370407523</v>
      </c>
      <c r="N71" s="48">
        <f t="shared" si="7"/>
        <v>0.59778597785977861</v>
      </c>
      <c r="O71" s="49" t="s">
        <v>125</v>
      </c>
      <c r="P71" s="10"/>
      <c r="S71" s="11"/>
    </row>
    <row r="72" spans="1:19" ht="14.25" customHeight="1" x14ac:dyDescent="0.25">
      <c r="A72" s="63"/>
      <c r="B72" s="66"/>
      <c r="C72" s="46" t="s">
        <v>126</v>
      </c>
      <c r="D72" s="47">
        <v>271</v>
      </c>
      <c r="E72" s="47">
        <v>172.8431702</v>
      </c>
      <c r="F72" s="47">
        <v>15.683086400000001</v>
      </c>
      <c r="G72" s="47">
        <f t="shared" si="4"/>
        <v>173.55322147346052</v>
      </c>
      <c r="H72" s="47">
        <v>271</v>
      </c>
      <c r="I72" s="47">
        <v>323.12240600000001</v>
      </c>
      <c r="J72" s="47">
        <v>205.22676089999999</v>
      </c>
      <c r="K72" s="47">
        <f t="shared" si="5"/>
        <v>383</v>
      </c>
      <c r="L72" s="47" t="s">
        <v>40</v>
      </c>
      <c r="M72" s="48">
        <f t="shared" si="6"/>
        <v>0.64041779141498345</v>
      </c>
      <c r="N72" s="48">
        <f t="shared" si="7"/>
        <v>1.4132841328413284</v>
      </c>
      <c r="O72" s="49" t="s">
        <v>127</v>
      </c>
      <c r="P72" s="10"/>
      <c r="S72" s="11"/>
    </row>
    <row r="73" spans="1:19" ht="14.25" customHeight="1" x14ac:dyDescent="0.25">
      <c r="A73" s="63"/>
      <c r="B73" s="66"/>
      <c r="C73" s="46" t="s">
        <v>128</v>
      </c>
      <c r="D73" s="47">
        <v>271</v>
      </c>
      <c r="E73" s="47">
        <v>141.28466796875</v>
      </c>
      <c r="F73" s="47">
        <v>101.55167388916</v>
      </c>
      <c r="G73" s="47">
        <f t="shared" si="4"/>
        <v>173.99453977849487</v>
      </c>
      <c r="H73" s="47">
        <v>271</v>
      </c>
      <c r="I73" s="47">
        <v>313.23095703125</v>
      </c>
      <c r="J73" s="47">
        <v>122.95220184326099</v>
      </c>
      <c r="K73" s="47">
        <f t="shared" si="5"/>
        <v>336</v>
      </c>
      <c r="L73" s="47" t="s">
        <v>40</v>
      </c>
      <c r="M73" s="48">
        <f t="shared" si="6"/>
        <v>0.64204627224536848</v>
      </c>
      <c r="N73" s="48">
        <f t="shared" si="7"/>
        <v>1.2398523985239853</v>
      </c>
      <c r="O73" s="49" t="s">
        <v>125</v>
      </c>
      <c r="P73" s="10"/>
      <c r="S73" s="11"/>
    </row>
    <row r="74" spans="1:19" ht="14.25" customHeight="1" x14ac:dyDescent="0.25">
      <c r="A74" s="63"/>
      <c r="B74" s="66"/>
      <c r="C74" s="46" t="s">
        <v>129</v>
      </c>
      <c r="D74" s="47">
        <v>271</v>
      </c>
      <c r="E74" s="47">
        <v>120.5430527</v>
      </c>
      <c r="F74" s="47">
        <v>8.5554914474487305</v>
      </c>
      <c r="G74" s="47">
        <f t="shared" si="4"/>
        <v>120.84628247547521</v>
      </c>
      <c r="H74" s="47">
        <v>271</v>
      </c>
      <c r="I74" s="47">
        <v>162.01553340000001</v>
      </c>
      <c r="J74" s="47">
        <v>2.96649169921875</v>
      </c>
      <c r="K74" s="47">
        <f t="shared" si="5"/>
        <v>162</v>
      </c>
      <c r="L74" s="47" t="s">
        <v>40</v>
      </c>
      <c r="M74" s="48">
        <f t="shared" si="6"/>
        <v>0.4459272416069196</v>
      </c>
      <c r="N74" s="48">
        <f t="shared" si="7"/>
        <v>0.59778597785977861</v>
      </c>
      <c r="O74" s="49" t="s">
        <v>125</v>
      </c>
      <c r="P74" s="10"/>
      <c r="S74" s="11"/>
    </row>
    <row r="75" spans="1:19" ht="14.25" customHeight="1" x14ac:dyDescent="0.25">
      <c r="A75" s="63"/>
      <c r="B75" s="66"/>
      <c r="C75" s="46" t="s">
        <v>130</v>
      </c>
      <c r="D75" s="47">
        <v>827</v>
      </c>
      <c r="E75" s="47">
        <v>142.95574951171801</v>
      </c>
      <c r="F75" s="47">
        <v>26.347505569458001</v>
      </c>
      <c r="G75" s="47">
        <f t="shared" si="4"/>
        <v>145.36346641501669</v>
      </c>
      <c r="H75" s="47">
        <v>1006</v>
      </c>
      <c r="I75" s="47">
        <v>277.49020385742102</v>
      </c>
      <c r="J75" s="47">
        <v>68.417304992675696</v>
      </c>
      <c r="K75" s="47">
        <f t="shared" si="5"/>
        <v>286</v>
      </c>
      <c r="L75" s="47" t="s">
        <v>28</v>
      </c>
      <c r="M75" s="48">
        <f t="shared" si="6"/>
        <v>0.17577202710401052</v>
      </c>
      <c r="N75" s="48">
        <f t="shared" si="7"/>
        <v>0.28429423459244535</v>
      </c>
      <c r="O75" s="49" t="s">
        <v>131</v>
      </c>
      <c r="P75" s="10"/>
      <c r="S75" s="11"/>
    </row>
    <row r="76" spans="1:19" ht="14.25" customHeight="1" x14ac:dyDescent="0.25">
      <c r="A76" s="63"/>
      <c r="B76" s="66"/>
      <c r="C76" s="46" t="s">
        <v>132</v>
      </c>
      <c r="D76" s="47">
        <v>827</v>
      </c>
      <c r="E76" s="47">
        <v>176.41610717773401</v>
      </c>
      <c r="F76" s="47">
        <v>51.946331024169901</v>
      </c>
      <c r="G76" s="47">
        <f t="shared" si="4"/>
        <v>183.90504119957771</v>
      </c>
      <c r="H76" s="47">
        <v>962</v>
      </c>
      <c r="I76" s="47">
        <v>374.58197021484301</v>
      </c>
      <c r="J76" s="47">
        <v>74.444038391113196</v>
      </c>
      <c r="K76" s="47">
        <f t="shared" si="5"/>
        <v>382</v>
      </c>
      <c r="L76" s="47" t="s">
        <v>28</v>
      </c>
      <c r="M76" s="48">
        <f t="shared" si="6"/>
        <v>0.22237610785922335</v>
      </c>
      <c r="N76" s="48">
        <f t="shared" si="7"/>
        <v>0.39708939708939711</v>
      </c>
      <c r="O76" s="49" t="s">
        <v>133</v>
      </c>
      <c r="P76" s="10"/>
      <c r="S76" s="11"/>
    </row>
    <row r="77" spans="1:19" ht="14.25" customHeight="1" x14ac:dyDescent="0.25">
      <c r="A77" s="63"/>
      <c r="B77" s="66"/>
      <c r="C77" s="46" t="s">
        <v>134</v>
      </c>
      <c r="D77" s="47">
        <v>827</v>
      </c>
      <c r="E77" s="47">
        <v>74.533119201660099</v>
      </c>
      <c r="F77" s="47">
        <v>57.944290160000001</v>
      </c>
      <c r="G77" s="47">
        <f t="shared" si="4"/>
        <v>94.407238176292111</v>
      </c>
      <c r="H77" s="47">
        <v>910</v>
      </c>
      <c r="I77" s="47">
        <v>205.732177734375</v>
      </c>
      <c r="J77" s="47">
        <v>96.716621399999994</v>
      </c>
      <c r="K77" s="47">
        <f t="shared" si="5"/>
        <v>227</v>
      </c>
      <c r="L77" s="47" t="s">
        <v>28</v>
      </c>
      <c r="M77" s="48">
        <f t="shared" si="6"/>
        <v>0.11415627349007511</v>
      </c>
      <c r="N77" s="48">
        <f t="shared" si="7"/>
        <v>0.24945054945054945</v>
      </c>
      <c r="O77" s="49" t="s">
        <v>131</v>
      </c>
      <c r="P77" s="10"/>
      <c r="S77" s="11"/>
    </row>
    <row r="78" spans="1:19" ht="14.25" customHeight="1" x14ac:dyDescent="0.25">
      <c r="A78" s="63"/>
      <c r="B78" s="66"/>
      <c r="C78" s="46" t="s">
        <v>135</v>
      </c>
      <c r="D78" s="47">
        <v>800</v>
      </c>
      <c r="E78" s="47">
        <v>7.0565714836120597</v>
      </c>
      <c r="F78" s="47">
        <v>1.4595425128936701</v>
      </c>
      <c r="G78" s="47">
        <f t="shared" si="4"/>
        <v>7.2059326565178825</v>
      </c>
      <c r="H78" s="47">
        <v>800</v>
      </c>
      <c r="I78" s="47">
        <v>363.11291503906199</v>
      </c>
      <c r="J78" s="47">
        <v>57.733840942382798</v>
      </c>
      <c r="K78" s="47">
        <f t="shared" si="5"/>
        <v>368</v>
      </c>
      <c r="L78" s="47" t="s">
        <v>28</v>
      </c>
      <c r="M78" s="48">
        <f t="shared" si="6"/>
        <v>9.0074158206473534E-3</v>
      </c>
      <c r="N78" s="48">
        <f t="shared" si="7"/>
        <v>0.46</v>
      </c>
      <c r="O78" s="49" t="s">
        <v>136</v>
      </c>
      <c r="P78" s="10"/>
      <c r="S78" s="11"/>
    </row>
    <row r="79" spans="1:19" ht="14.25" customHeight="1" x14ac:dyDescent="0.25">
      <c r="A79" s="63"/>
      <c r="B79" s="66"/>
      <c r="C79" s="46" t="s">
        <v>137</v>
      </c>
      <c r="D79" s="47">
        <v>823</v>
      </c>
      <c r="E79" s="47">
        <v>17.6261386871337</v>
      </c>
      <c r="F79" s="47">
        <v>9.6850919723510707</v>
      </c>
      <c r="G79" s="47">
        <f t="shared" si="4"/>
        <v>20.111732186238221</v>
      </c>
      <c r="H79" s="47">
        <v>823</v>
      </c>
      <c r="I79" s="47">
        <v>170.28570556640599</v>
      </c>
      <c r="J79" s="47">
        <v>57.6441040039062</v>
      </c>
      <c r="K79" s="47">
        <f t="shared" si="5"/>
        <v>180</v>
      </c>
      <c r="L79" s="47" t="s">
        <v>28</v>
      </c>
      <c r="M79" s="48">
        <f t="shared" si="6"/>
        <v>2.4437098646705006E-2</v>
      </c>
      <c r="N79" s="48">
        <f t="shared" si="7"/>
        <v>0.2187120291616039</v>
      </c>
      <c r="O79" s="49" t="s">
        <v>136</v>
      </c>
      <c r="P79" s="10"/>
      <c r="S79" s="11"/>
    </row>
    <row r="80" spans="1:19" ht="14.25" customHeight="1" x14ac:dyDescent="0.25">
      <c r="A80" s="63"/>
      <c r="B80" s="66"/>
      <c r="C80" s="46" t="s">
        <v>138</v>
      </c>
      <c r="D80" s="47">
        <v>827</v>
      </c>
      <c r="E80" s="47">
        <v>356.1953125</v>
      </c>
      <c r="F80" s="47">
        <v>77.701148986816406</v>
      </c>
      <c r="G80" s="47">
        <f t="shared" si="4"/>
        <v>364.57176138703352</v>
      </c>
      <c r="H80" s="47">
        <v>827</v>
      </c>
      <c r="I80" s="47">
        <v>416.074462890625</v>
      </c>
      <c r="J80" s="47">
        <v>62.324428558349602</v>
      </c>
      <c r="K80" s="47">
        <f t="shared" si="5"/>
        <v>421</v>
      </c>
      <c r="L80" s="47" t="s">
        <v>28</v>
      </c>
      <c r="M80" s="48">
        <f t="shared" si="6"/>
        <v>0.44083647084284583</v>
      </c>
      <c r="N80" s="48">
        <f t="shared" si="7"/>
        <v>0.50906892382103985</v>
      </c>
      <c r="O80" s="49" t="s">
        <v>139</v>
      </c>
      <c r="P80" s="10"/>
      <c r="S80" s="11"/>
    </row>
    <row r="81" spans="1:19" ht="14.25" customHeight="1" x14ac:dyDescent="0.25">
      <c r="A81" s="63"/>
      <c r="B81" s="66"/>
      <c r="C81" s="46" t="s">
        <v>140</v>
      </c>
      <c r="D81" s="47">
        <v>400</v>
      </c>
      <c r="E81" s="47">
        <v>87.731727600097599</v>
      </c>
      <c r="F81" s="47">
        <v>30.269918441772401</v>
      </c>
      <c r="G81" s="47">
        <f t="shared" si="4"/>
        <v>92.80691779263698</v>
      </c>
      <c r="H81" s="47">
        <v>481</v>
      </c>
      <c r="I81" s="47">
        <v>171.50515747070301</v>
      </c>
      <c r="J81" s="47">
        <v>58.206485748291001</v>
      </c>
      <c r="K81" s="47">
        <f t="shared" si="5"/>
        <v>181</v>
      </c>
      <c r="L81" s="47" t="s">
        <v>28</v>
      </c>
      <c r="M81" s="48">
        <f t="shared" si="6"/>
        <v>0.23201729448159245</v>
      </c>
      <c r="N81" s="48">
        <f t="shared" si="7"/>
        <v>0.37629937629937632</v>
      </c>
      <c r="O81" s="49" t="s">
        <v>141</v>
      </c>
      <c r="P81" s="10"/>
      <c r="S81" s="11"/>
    </row>
    <row r="82" spans="1:19" ht="14.25" customHeight="1" x14ac:dyDescent="0.25">
      <c r="A82" s="63"/>
      <c r="B82" s="66"/>
      <c r="C82" s="46" t="s">
        <v>141</v>
      </c>
      <c r="D82" s="47">
        <v>400</v>
      </c>
      <c r="E82" s="47">
        <v>87.731727600097599</v>
      </c>
      <c r="F82" s="47">
        <v>30.269918441772401</v>
      </c>
      <c r="G82" s="47">
        <f t="shared" si="4"/>
        <v>92.80691779263698</v>
      </c>
      <c r="H82" s="47">
        <v>481</v>
      </c>
      <c r="I82" s="47">
        <v>171.50515747070301</v>
      </c>
      <c r="J82" s="47">
        <v>58.206485748291001</v>
      </c>
      <c r="K82" s="47">
        <f t="shared" si="5"/>
        <v>181</v>
      </c>
      <c r="L82" s="47" t="s">
        <v>28</v>
      </c>
      <c r="M82" s="48">
        <f t="shared" si="6"/>
        <v>0.23201729448159245</v>
      </c>
      <c r="N82" s="48">
        <f t="shared" si="7"/>
        <v>0.37629937629937632</v>
      </c>
      <c r="O82" s="49" t="s">
        <v>140</v>
      </c>
      <c r="P82" s="10"/>
      <c r="S82" s="11"/>
    </row>
    <row r="83" spans="1:19" ht="14.25" customHeight="1" x14ac:dyDescent="0.25">
      <c r="A83" s="63"/>
      <c r="B83" s="66"/>
      <c r="C83" s="46" t="s">
        <v>142</v>
      </c>
      <c r="D83" s="47">
        <v>800</v>
      </c>
      <c r="E83" s="47">
        <v>30.044996261596602</v>
      </c>
      <c r="F83" s="47">
        <v>22.938777923583899</v>
      </c>
      <c r="G83" s="47">
        <f t="shared" si="4"/>
        <v>37.800652547103653</v>
      </c>
      <c r="H83" s="47">
        <v>800</v>
      </c>
      <c r="I83" s="47">
        <v>171.50135803222599</v>
      </c>
      <c r="J83" s="47">
        <v>39.927448272705</v>
      </c>
      <c r="K83" s="47">
        <f t="shared" si="5"/>
        <v>176</v>
      </c>
      <c r="L83" s="47" t="s">
        <v>28</v>
      </c>
      <c r="M83" s="48">
        <f t="shared" si="6"/>
        <v>4.7250815683879566E-2</v>
      </c>
      <c r="N83" s="48">
        <f t="shared" si="7"/>
        <v>0.22</v>
      </c>
      <c r="O83" s="49" t="s">
        <v>143</v>
      </c>
      <c r="P83" s="10"/>
      <c r="S83" s="11"/>
    </row>
    <row r="84" spans="1:19" ht="14.25" customHeight="1" x14ac:dyDescent="0.25">
      <c r="A84" s="63"/>
      <c r="B84" s="66"/>
      <c r="C84" s="46" t="s">
        <v>144</v>
      </c>
      <c r="D84" s="47">
        <v>800</v>
      </c>
      <c r="E84" s="47">
        <v>29.9496746063232</v>
      </c>
      <c r="F84" s="47">
        <v>22.855554580688398</v>
      </c>
      <c r="G84" s="47">
        <f t="shared" si="4"/>
        <v>37.674386315047883</v>
      </c>
      <c r="H84" s="47">
        <v>800</v>
      </c>
      <c r="I84" s="47">
        <v>170.92866516113199</v>
      </c>
      <c r="J84" s="47">
        <v>39.7386054992675</v>
      </c>
      <c r="K84" s="47">
        <f t="shared" si="5"/>
        <v>175</v>
      </c>
      <c r="L84" s="47" t="s">
        <v>28</v>
      </c>
      <c r="M84" s="48">
        <f t="shared" si="6"/>
        <v>4.7092982893809851E-2</v>
      </c>
      <c r="N84" s="48">
        <f t="shared" si="7"/>
        <v>0.21875</v>
      </c>
      <c r="O84" s="49" t="s">
        <v>143</v>
      </c>
      <c r="P84" s="10"/>
      <c r="S84" s="11"/>
    </row>
    <row r="85" spans="1:19" ht="14.25" customHeight="1" x14ac:dyDescent="0.25">
      <c r="A85" s="63"/>
      <c r="B85" s="66"/>
      <c r="C85" s="46" t="s">
        <v>145</v>
      </c>
      <c r="D85" s="47">
        <v>613</v>
      </c>
      <c r="E85" s="47">
        <v>204.82360839843699</v>
      </c>
      <c r="F85" s="47">
        <v>6.2677054405212402</v>
      </c>
      <c r="G85" s="47">
        <f t="shared" si="4"/>
        <v>204.91948342909077</v>
      </c>
      <c r="H85" s="47">
        <v>634</v>
      </c>
      <c r="I85" s="47">
        <v>475.49914550781199</v>
      </c>
      <c r="J85" s="47">
        <v>27.716701507568299</v>
      </c>
      <c r="K85" s="47">
        <f t="shared" si="5"/>
        <v>476</v>
      </c>
      <c r="L85" s="47" t="s">
        <v>32</v>
      </c>
      <c r="M85" s="48">
        <f t="shared" si="6"/>
        <v>0.33428953251075166</v>
      </c>
      <c r="N85" s="48">
        <f t="shared" si="7"/>
        <v>0.75078864353312302</v>
      </c>
      <c r="O85" s="49" t="s">
        <v>146</v>
      </c>
      <c r="P85" s="10"/>
      <c r="S85" s="11"/>
    </row>
    <row r="86" spans="1:19" ht="14.25" customHeight="1" x14ac:dyDescent="0.25">
      <c r="A86" s="63"/>
      <c r="B86" s="66"/>
      <c r="C86" s="46" t="s">
        <v>147</v>
      </c>
      <c r="D86" s="47">
        <v>674</v>
      </c>
      <c r="E86" s="47">
        <v>171.34426879882801</v>
      </c>
      <c r="F86" s="47">
        <v>100.23170471191401</v>
      </c>
      <c r="G86" s="47">
        <f t="shared" si="4"/>
        <v>198.50756428826926</v>
      </c>
      <c r="H86" s="47">
        <v>854</v>
      </c>
      <c r="I86" s="47">
        <v>337.58544921875</v>
      </c>
      <c r="J86" s="47">
        <v>62.138389587402301</v>
      </c>
      <c r="K86" s="47">
        <f t="shared" si="5"/>
        <v>343</v>
      </c>
      <c r="L86" s="47" t="s">
        <v>32</v>
      </c>
      <c r="M86" s="48">
        <f t="shared" si="6"/>
        <v>0.29452160873630456</v>
      </c>
      <c r="N86" s="48">
        <f t="shared" si="7"/>
        <v>0.40163934426229508</v>
      </c>
      <c r="O86" s="49" t="s">
        <v>46</v>
      </c>
      <c r="P86" s="10"/>
      <c r="S86" s="11"/>
    </row>
    <row r="87" spans="1:19" ht="14.25" customHeight="1" x14ac:dyDescent="0.25">
      <c r="A87" s="63"/>
      <c r="B87" s="66"/>
      <c r="C87" s="46" t="s">
        <v>148</v>
      </c>
      <c r="D87" s="47">
        <v>629</v>
      </c>
      <c r="E87" s="47">
        <v>353.37527465820301</v>
      </c>
      <c r="F87" s="47">
        <v>45.628082275390597</v>
      </c>
      <c r="G87" s="47">
        <f t="shared" si="4"/>
        <v>356.30886409390689</v>
      </c>
      <c r="H87" s="47">
        <v>692</v>
      </c>
      <c r="I87" s="47">
        <v>486.01495361328102</v>
      </c>
      <c r="J87" s="47">
        <v>50.435817718505803</v>
      </c>
      <c r="K87" s="47">
        <f t="shared" si="5"/>
        <v>489</v>
      </c>
      <c r="L87" s="47" t="s">
        <v>32</v>
      </c>
      <c r="M87" s="48">
        <f t="shared" si="6"/>
        <v>0.56646878234325415</v>
      </c>
      <c r="N87" s="48">
        <f t="shared" si="7"/>
        <v>0.70664739884393069</v>
      </c>
      <c r="O87" s="49" t="s">
        <v>149</v>
      </c>
      <c r="P87" s="10"/>
      <c r="S87" s="11"/>
    </row>
    <row r="88" spans="1:19" ht="14.25" customHeight="1" x14ac:dyDescent="0.25">
      <c r="A88" s="63"/>
      <c r="B88" s="66"/>
      <c r="C88" s="46" t="s">
        <v>149</v>
      </c>
      <c r="D88" s="47">
        <v>629</v>
      </c>
      <c r="E88" s="47">
        <v>410.44168090820301</v>
      </c>
      <c r="F88" s="47">
        <v>48.966129302978501</v>
      </c>
      <c r="G88" s="47">
        <f t="shared" si="4"/>
        <v>413.35221693571106</v>
      </c>
      <c r="H88" s="47">
        <v>692</v>
      </c>
      <c r="I88" s="47">
        <v>535.67010498046795</v>
      </c>
      <c r="J88" s="47">
        <v>50.437778472900298</v>
      </c>
      <c r="K88" s="47">
        <f t="shared" si="5"/>
        <v>538</v>
      </c>
      <c r="L88" s="47" t="s">
        <v>32</v>
      </c>
      <c r="M88" s="48">
        <f t="shared" si="6"/>
        <v>0.65715773757664719</v>
      </c>
      <c r="N88" s="48">
        <f t="shared" si="7"/>
        <v>0.7774566473988439</v>
      </c>
      <c r="O88" s="49" t="s">
        <v>43</v>
      </c>
      <c r="P88" s="10"/>
      <c r="S88" s="11"/>
    </row>
    <row r="89" spans="1:19" ht="14.25" customHeight="1" x14ac:dyDescent="0.25">
      <c r="A89" s="63"/>
      <c r="B89" s="66"/>
      <c r="C89" s="46" t="s">
        <v>150</v>
      </c>
      <c r="D89" s="47">
        <v>629</v>
      </c>
      <c r="E89" s="47">
        <v>5.38480377197265</v>
      </c>
      <c r="F89" s="47">
        <v>65.407875061035099</v>
      </c>
      <c r="G89" s="47">
        <f t="shared" si="4"/>
        <v>65.629156871489883</v>
      </c>
      <c r="H89" s="47">
        <v>736</v>
      </c>
      <c r="I89" s="47">
        <v>247.961502075195</v>
      </c>
      <c r="J89" s="47">
        <v>99.375625610351506</v>
      </c>
      <c r="K89" s="47">
        <f t="shared" si="5"/>
        <v>267</v>
      </c>
      <c r="L89" s="47" t="s">
        <v>28</v>
      </c>
      <c r="M89" s="48">
        <f t="shared" si="6"/>
        <v>0.10433888214863256</v>
      </c>
      <c r="N89" s="48">
        <f t="shared" si="7"/>
        <v>0.36277173913043476</v>
      </c>
      <c r="O89" s="49" t="s">
        <v>149</v>
      </c>
      <c r="P89" s="10"/>
      <c r="S89" s="11"/>
    </row>
    <row r="90" spans="1:19" ht="14.25" customHeight="1" x14ac:dyDescent="0.25">
      <c r="A90" s="63"/>
      <c r="B90" s="66"/>
      <c r="C90" s="46" t="s">
        <v>151</v>
      </c>
      <c r="D90" s="47">
        <v>800</v>
      </c>
      <c r="E90" s="47">
        <v>440.88134765625</v>
      </c>
      <c r="F90" s="47">
        <v>59.080345153808501</v>
      </c>
      <c r="G90" s="47">
        <f t="shared" si="4"/>
        <v>444.82226775947754</v>
      </c>
      <c r="H90" s="47">
        <v>917</v>
      </c>
      <c r="I90" s="47">
        <v>590.72412109375</v>
      </c>
      <c r="J90" s="47">
        <v>41.297019958496001</v>
      </c>
      <c r="K90" s="47">
        <f t="shared" si="5"/>
        <v>592</v>
      </c>
      <c r="L90" s="47" t="s">
        <v>28</v>
      </c>
      <c r="M90" s="48">
        <f t="shared" si="6"/>
        <v>0.55602783469934691</v>
      </c>
      <c r="N90" s="48">
        <f t="shared" si="7"/>
        <v>0.64558342420937842</v>
      </c>
      <c r="O90" s="49" t="s">
        <v>149</v>
      </c>
      <c r="P90" s="10"/>
      <c r="S90" s="11"/>
    </row>
    <row r="91" spans="1:19" ht="14.25" customHeight="1" x14ac:dyDescent="0.25">
      <c r="A91" s="63"/>
      <c r="B91" s="66"/>
      <c r="C91" s="46" t="s">
        <v>152</v>
      </c>
      <c r="D91" s="47">
        <v>705</v>
      </c>
      <c r="E91" s="47">
        <v>340.67453002929602</v>
      </c>
      <c r="F91" s="47">
        <v>113.813171386718</v>
      </c>
      <c r="G91" s="47">
        <f t="shared" si="4"/>
        <v>359.18320310363089</v>
      </c>
      <c r="H91" s="47">
        <v>705</v>
      </c>
      <c r="I91" s="47">
        <v>687.46917724609295</v>
      </c>
      <c r="J91" s="47">
        <v>122.353782653808</v>
      </c>
      <c r="K91" s="47">
        <f t="shared" si="5"/>
        <v>698</v>
      </c>
      <c r="L91" s="47" t="s">
        <v>28</v>
      </c>
      <c r="M91" s="48">
        <f t="shared" si="6"/>
        <v>0.50947972071437009</v>
      </c>
      <c r="N91" s="48">
        <f t="shared" si="7"/>
        <v>0.99007092198581559</v>
      </c>
      <c r="O91" s="49" t="s">
        <v>43</v>
      </c>
      <c r="P91" s="10"/>
      <c r="S91" s="11"/>
    </row>
    <row r="92" spans="1:19" ht="14.25" customHeight="1" x14ac:dyDescent="0.25">
      <c r="A92" s="63"/>
      <c r="B92" s="66"/>
      <c r="C92" s="46" t="s">
        <v>153</v>
      </c>
      <c r="D92" s="47">
        <v>705</v>
      </c>
      <c r="E92" s="47">
        <v>239.446044921875</v>
      </c>
      <c r="F92" s="47">
        <v>85.815742492675696</v>
      </c>
      <c r="G92" s="47">
        <f t="shared" si="4"/>
        <v>254.35948987269535</v>
      </c>
      <c r="H92" s="47">
        <v>705</v>
      </c>
      <c r="I92" s="47">
        <v>577.42010498046795</v>
      </c>
      <c r="J92" s="47">
        <v>89.326736450195298</v>
      </c>
      <c r="K92" s="47">
        <f t="shared" si="5"/>
        <v>584</v>
      </c>
      <c r="L92" s="47" t="s">
        <v>28</v>
      </c>
      <c r="M92" s="48">
        <f t="shared" si="6"/>
        <v>0.36079360265630545</v>
      </c>
      <c r="N92" s="48">
        <f t="shared" si="7"/>
        <v>0.82836879432624111</v>
      </c>
      <c r="O92" s="49" t="s">
        <v>43</v>
      </c>
      <c r="P92" s="10"/>
      <c r="S92" s="11"/>
    </row>
    <row r="93" spans="1:19" ht="14.25" customHeight="1" x14ac:dyDescent="0.25">
      <c r="A93" s="63"/>
      <c r="B93" s="66"/>
      <c r="C93" s="46" t="s">
        <v>154</v>
      </c>
      <c r="D93" s="47">
        <v>827</v>
      </c>
      <c r="E93" s="47">
        <v>74.826011657714801</v>
      </c>
      <c r="F93" s="47">
        <v>35.685791015625</v>
      </c>
      <c r="G93" s="47">
        <f t="shared" si="4"/>
        <v>82.899986133963452</v>
      </c>
      <c r="H93" s="47">
        <v>861</v>
      </c>
      <c r="I93" s="47">
        <v>314.93218994140602</v>
      </c>
      <c r="J93" s="47">
        <v>69.442520141601506</v>
      </c>
      <c r="K93" s="47">
        <f t="shared" si="5"/>
        <v>322</v>
      </c>
      <c r="L93" s="47" t="s">
        <v>28</v>
      </c>
      <c r="M93" s="48">
        <f t="shared" si="6"/>
        <v>0.10024182120189051</v>
      </c>
      <c r="N93" s="48">
        <f t="shared" si="7"/>
        <v>0.37398373983739835</v>
      </c>
      <c r="O93" s="49" t="s">
        <v>153</v>
      </c>
      <c r="P93" s="10"/>
      <c r="S93" s="11"/>
    </row>
    <row r="94" spans="1:19" ht="14.25" customHeight="1" x14ac:dyDescent="0.25">
      <c r="A94" s="63"/>
      <c r="B94" s="66"/>
      <c r="C94" s="46" t="s">
        <v>155</v>
      </c>
      <c r="D94" s="47">
        <v>630</v>
      </c>
      <c r="E94" s="47">
        <v>5.8997240066528303</v>
      </c>
      <c r="F94" s="47">
        <v>22.272270202636701</v>
      </c>
      <c r="G94" s="47">
        <f t="shared" si="4"/>
        <v>23.04041586720896</v>
      </c>
      <c r="H94" s="47">
        <v>693</v>
      </c>
      <c r="I94" s="47">
        <v>155.64735412597599</v>
      </c>
      <c r="J94" s="47">
        <v>38.790676116943303</v>
      </c>
      <c r="K94" s="47">
        <f t="shared" si="5"/>
        <v>160</v>
      </c>
      <c r="L94" s="47" t="s">
        <v>28</v>
      </c>
      <c r="M94" s="48">
        <f t="shared" si="6"/>
        <v>3.657208867810946E-2</v>
      </c>
      <c r="N94" s="48">
        <f t="shared" si="7"/>
        <v>0.23088023088023088</v>
      </c>
      <c r="O94" s="49" t="s">
        <v>151</v>
      </c>
      <c r="P94" s="10"/>
      <c r="S94" s="11"/>
    </row>
    <row r="95" spans="1:19" ht="14.25" customHeight="1" x14ac:dyDescent="0.25">
      <c r="A95" s="63"/>
      <c r="B95" s="66"/>
      <c r="C95" s="46" t="s">
        <v>156</v>
      </c>
      <c r="D95" s="47">
        <v>739</v>
      </c>
      <c r="E95" s="47">
        <v>164.36459350000001</v>
      </c>
      <c r="F95" s="47">
        <v>30.1436748504638</v>
      </c>
      <c r="G95" s="47">
        <f t="shared" si="4"/>
        <v>167.10583691155355</v>
      </c>
      <c r="H95" s="47">
        <v>739</v>
      </c>
      <c r="I95" s="47">
        <v>504.84744262695301</v>
      </c>
      <c r="J95" s="47">
        <v>100.007423400878</v>
      </c>
      <c r="K95" s="47">
        <f t="shared" si="5"/>
        <v>515</v>
      </c>
      <c r="L95" s="47" t="s">
        <v>28</v>
      </c>
      <c r="M95" s="48">
        <f t="shared" si="6"/>
        <v>0.22612427186949061</v>
      </c>
      <c r="N95" s="48">
        <f t="shared" si="7"/>
        <v>0.69688768606224627</v>
      </c>
      <c r="O95" s="49" t="s">
        <v>157</v>
      </c>
      <c r="P95" s="10"/>
      <c r="S95" s="11"/>
    </row>
    <row r="96" spans="1:19" ht="14.25" customHeight="1" x14ac:dyDescent="0.25">
      <c r="A96" s="63"/>
      <c r="B96" s="66"/>
      <c r="C96" s="46" t="s">
        <v>158</v>
      </c>
      <c r="D96" s="47">
        <v>271</v>
      </c>
      <c r="E96" s="47">
        <v>113.20439910888599</v>
      </c>
      <c r="F96" s="47">
        <v>39.228664398193303</v>
      </c>
      <c r="G96" s="47">
        <f t="shared" si="4"/>
        <v>119.80869788153959</v>
      </c>
      <c r="H96" s="47">
        <v>315</v>
      </c>
      <c r="I96" s="47">
        <v>225.95016479492099</v>
      </c>
      <c r="J96" s="47">
        <v>83.575439453125</v>
      </c>
      <c r="K96" s="47">
        <f t="shared" si="5"/>
        <v>241</v>
      </c>
      <c r="L96" s="47" t="s">
        <v>28</v>
      </c>
      <c r="M96" s="48">
        <f t="shared" si="6"/>
        <v>0.44209851616804274</v>
      </c>
      <c r="N96" s="48">
        <f t="shared" si="7"/>
        <v>0.76507936507936503</v>
      </c>
      <c r="O96" s="49" t="s">
        <v>159</v>
      </c>
      <c r="P96" s="10"/>
      <c r="S96" s="11"/>
    </row>
    <row r="97" spans="1:19" ht="14.25" customHeight="1" x14ac:dyDescent="0.25">
      <c r="A97" s="63"/>
      <c r="B97" s="66"/>
      <c r="C97" s="46" t="s">
        <v>159</v>
      </c>
      <c r="D97" s="47">
        <v>271</v>
      </c>
      <c r="E97" s="47">
        <v>113.195350646972</v>
      </c>
      <c r="F97" s="47">
        <v>39.277477264404297</v>
      </c>
      <c r="G97" s="47">
        <f t="shared" si="4"/>
        <v>119.81614093412766</v>
      </c>
      <c r="H97" s="47">
        <v>315</v>
      </c>
      <c r="I97" s="47">
        <v>225.94871520996</v>
      </c>
      <c r="J97" s="47">
        <v>83.575294494628906</v>
      </c>
      <c r="K97" s="47">
        <f t="shared" si="5"/>
        <v>241</v>
      </c>
      <c r="L97" s="47" t="s">
        <v>28</v>
      </c>
      <c r="M97" s="48">
        <f t="shared" si="6"/>
        <v>0.44212598130674413</v>
      </c>
      <c r="N97" s="48">
        <f t="shared" si="7"/>
        <v>0.76507936507936503</v>
      </c>
      <c r="O97" s="49" t="s">
        <v>158</v>
      </c>
      <c r="P97" s="10"/>
      <c r="S97" s="11"/>
    </row>
    <row r="98" spans="1:19" ht="14.25" customHeight="1" x14ac:dyDescent="0.25">
      <c r="A98" s="63"/>
      <c r="B98" s="66"/>
      <c r="C98" s="46" t="s">
        <v>160</v>
      </c>
      <c r="D98" s="47">
        <v>800</v>
      </c>
      <c r="E98" s="47">
        <v>372.09237670898398</v>
      </c>
      <c r="F98" s="47">
        <v>6.33119344711303</v>
      </c>
      <c r="G98" s="47">
        <f t="shared" si="4"/>
        <v>372.14623579367992</v>
      </c>
      <c r="H98" s="47">
        <v>953</v>
      </c>
      <c r="I98" s="47">
        <v>745.36315917968705</v>
      </c>
      <c r="J98" s="47">
        <v>2.62366771697998</v>
      </c>
      <c r="K98" s="47">
        <f t="shared" si="5"/>
        <v>745</v>
      </c>
      <c r="L98" s="47" t="s">
        <v>40</v>
      </c>
      <c r="M98" s="48">
        <f t="shared" si="6"/>
        <v>0.46518279474209989</v>
      </c>
      <c r="N98" s="48">
        <f t="shared" si="7"/>
        <v>0.78174186778593913</v>
      </c>
      <c r="O98" s="49" t="s">
        <v>161</v>
      </c>
      <c r="P98" s="10"/>
      <c r="S98" s="11"/>
    </row>
    <row r="99" spans="1:19" ht="14.25" customHeight="1" x14ac:dyDescent="0.25">
      <c r="A99" s="63"/>
      <c r="B99" s="66"/>
      <c r="C99" s="46" t="s">
        <v>161</v>
      </c>
      <c r="D99" s="47">
        <v>800</v>
      </c>
      <c r="E99" s="47">
        <v>372.09237670898398</v>
      </c>
      <c r="F99" s="47">
        <v>6.33119344711303</v>
      </c>
      <c r="G99" s="47">
        <f t="shared" si="4"/>
        <v>372.14623579367992</v>
      </c>
      <c r="H99" s="47">
        <v>953</v>
      </c>
      <c r="I99" s="47">
        <v>745.36315917968705</v>
      </c>
      <c r="J99" s="47">
        <v>2.62366771697998</v>
      </c>
      <c r="K99" s="47">
        <f t="shared" si="5"/>
        <v>745</v>
      </c>
      <c r="L99" s="47" t="s">
        <v>40</v>
      </c>
      <c r="M99" s="48">
        <f t="shared" si="6"/>
        <v>0.46518279474209989</v>
      </c>
      <c r="N99" s="48">
        <f t="shared" si="7"/>
        <v>0.78174186778593913</v>
      </c>
      <c r="O99" s="49" t="s">
        <v>160</v>
      </c>
      <c r="P99" s="10"/>
      <c r="S99" s="11"/>
    </row>
    <row r="100" spans="1:19" ht="14.25" customHeight="1" x14ac:dyDescent="0.25">
      <c r="A100" s="63"/>
      <c r="B100" s="66"/>
      <c r="C100" s="46" t="s">
        <v>162</v>
      </c>
      <c r="D100" s="47">
        <v>630</v>
      </c>
      <c r="E100" s="47">
        <v>197.68177795410099</v>
      </c>
      <c r="F100" s="47">
        <v>1.4905823469161901</v>
      </c>
      <c r="G100" s="47">
        <f t="shared" si="4"/>
        <v>197.68739760244563</v>
      </c>
      <c r="H100" s="47">
        <v>860</v>
      </c>
      <c r="I100" s="47">
        <v>315.15100097656199</v>
      </c>
      <c r="J100" s="47">
        <v>23.9069213867187</v>
      </c>
      <c r="K100" s="47">
        <f t="shared" si="5"/>
        <v>316</v>
      </c>
      <c r="L100" s="47" t="s">
        <v>28</v>
      </c>
      <c r="M100" s="48">
        <f t="shared" si="6"/>
        <v>0.31378952000388194</v>
      </c>
      <c r="N100" s="48">
        <f t="shared" si="7"/>
        <v>0.36744186046511629</v>
      </c>
      <c r="O100" s="49" t="s">
        <v>163</v>
      </c>
      <c r="P100" s="10"/>
      <c r="S100" s="11"/>
    </row>
    <row r="101" spans="1:19" ht="14.25" customHeight="1" x14ac:dyDescent="0.25">
      <c r="A101" s="63"/>
      <c r="B101" s="66"/>
      <c r="C101" s="46" t="s">
        <v>164</v>
      </c>
      <c r="D101" s="47">
        <v>630</v>
      </c>
      <c r="E101" s="47">
        <v>196.41534419999999</v>
      </c>
      <c r="F101" s="47">
        <v>2.0510334970000001</v>
      </c>
      <c r="G101" s="47">
        <f t="shared" si="4"/>
        <v>196.42605269059979</v>
      </c>
      <c r="H101" s="47">
        <v>860</v>
      </c>
      <c r="I101" s="47">
        <v>312.29907229999998</v>
      </c>
      <c r="J101" s="47">
        <v>22.857061389999998</v>
      </c>
      <c r="K101" s="47">
        <f t="shared" si="5"/>
        <v>313</v>
      </c>
      <c r="L101" s="47" t="s">
        <v>28</v>
      </c>
      <c r="M101" s="48">
        <f t="shared" si="6"/>
        <v>0.31178738522317428</v>
      </c>
      <c r="N101" s="48">
        <f t="shared" si="7"/>
        <v>0.36395348837209301</v>
      </c>
      <c r="O101" s="49" t="s">
        <v>163</v>
      </c>
      <c r="P101" s="10"/>
      <c r="S101" s="11"/>
    </row>
    <row r="102" spans="1:19" ht="14.25" customHeight="1" x14ac:dyDescent="0.25">
      <c r="A102" s="63"/>
      <c r="B102" s="66"/>
      <c r="C102" s="46" t="s">
        <v>165</v>
      </c>
      <c r="D102" s="47">
        <v>400</v>
      </c>
      <c r="E102" s="47">
        <v>181.60687255859301</v>
      </c>
      <c r="F102" s="47">
        <v>8.6396169662475497</v>
      </c>
      <c r="G102" s="47">
        <f t="shared" si="4"/>
        <v>181.81226345281695</v>
      </c>
      <c r="H102" s="47">
        <v>452</v>
      </c>
      <c r="I102" s="47">
        <v>363.09664916992102</v>
      </c>
      <c r="J102" s="47">
        <v>22.4842414855957</v>
      </c>
      <c r="K102" s="47">
        <f t="shared" si="5"/>
        <v>364</v>
      </c>
      <c r="L102" s="47" t="s">
        <v>28</v>
      </c>
      <c r="M102" s="48">
        <f t="shared" si="6"/>
        <v>0.45453065863204239</v>
      </c>
      <c r="N102" s="48">
        <f t="shared" si="7"/>
        <v>0.80530973451327437</v>
      </c>
      <c r="O102" s="49" t="s">
        <v>166</v>
      </c>
      <c r="P102" s="10"/>
      <c r="S102" s="11"/>
    </row>
    <row r="103" spans="1:19" ht="14.25" customHeight="1" x14ac:dyDescent="0.25">
      <c r="A103" s="63"/>
      <c r="B103" s="66"/>
      <c r="C103" s="46" t="s">
        <v>166</v>
      </c>
      <c r="D103" s="47">
        <v>400</v>
      </c>
      <c r="E103" s="47">
        <v>181.60687255859301</v>
      </c>
      <c r="F103" s="47">
        <v>8.6396169662475497</v>
      </c>
      <c r="G103" s="47">
        <f t="shared" si="4"/>
        <v>181.81226345281695</v>
      </c>
      <c r="H103" s="47">
        <v>452</v>
      </c>
      <c r="I103" s="47">
        <v>363.09664916992102</v>
      </c>
      <c r="J103" s="47">
        <v>22.4842414855957</v>
      </c>
      <c r="K103" s="47">
        <f t="shared" si="5"/>
        <v>364</v>
      </c>
      <c r="L103" s="47" t="s">
        <v>28</v>
      </c>
      <c r="M103" s="48">
        <f t="shared" si="6"/>
        <v>0.45453065863204239</v>
      </c>
      <c r="N103" s="48">
        <f t="shared" si="7"/>
        <v>0.80530973451327437</v>
      </c>
      <c r="O103" s="49" t="s">
        <v>165</v>
      </c>
      <c r="P103" s="10"/>
      <c r="S103" s="11"/>
    </row>
    <row r="104" spans="1:19" ht="14.25" customHeight="1" x14ac:dyDescent="0.25">
      <c r="A104" s="63"/>
      <c r="B104" s="66"/>
      <c r="C104" s="46" t="s">
        <v>167</v>
      </c>
      <c r="D104" s="47">
        <v>800</v>
      </c>
      <c r="E104" s="47">
        <v>240.82658386230401</v>
      </c>
      <c r="F104" s="47">
        <v>132.18879699707</v>
      </c>
      <c r="G104" s="47">
        <f t="shared" si="4"/>
        <v>274.7204425344425</v>
      </c>
      <c r="H104" s="47">
        <v>879</v>
      </c>
      <c r="I104" s="47">
        <v>590.70989990234295</v>
      </c>
      <c r="J104" s="47">
        <v>80.164123535156193</v>
      </c>
      <c r="K104" s="47">
        <f t="shared" si="5"/>
        <v>596</v>
      </c>
      <c r="L104" s="47" t="s">
        <v>28</v>
      </c>
      <c r="M104" s="48">
        <f t="shared" si="6"/>
        <v>0.34340055316805312</v>
      </c>
      <c r="N104" s="48">
        <f t="shared" si="7"/>
        <v>0.67804323094425478</v>
      </c>
      <c r="O104" s="49" t="s">
        <v>62</v>
      </c>
      <c r="P104" s="10"/>
      <c r="S104" s="11"/>
    </row>
    <row r="105" spans="1:19" ht="14.25" customHeight="1" x14ac:dyDescent="0.25">
      <c r="A105" s="63"/>
      <c r="B105" s="66"/>
      <c r="C105" s="46" t="s">
        <v>168</v>
      </c>
      <c r="D105" s="47">
        <v>798</v>
      </c>
      <c r="E105" s="47">
        <v>240.82658386230401</v>
      </c>
      <c r="F105" s="47">
        <v>132.18879699707</v>
      </c>
      <c r="G105" s="47">
        <f t="shared" si="4"/>
        <v>274.7204425344425</v>
      </c>
      <c r="H105" s="47">
        <v>798</v>
      </c>
      <c r="I105" s="47">
        <v>590.70989990234295</v>
      </c>
      <c r="J105" s="47">
        <v>80.164123535156193</v>
      </c>
      <c r="K105" s="47">
        <f t="shared" si="5"/>
        <v>596</v>
      </c>
      <c r="L105" s="47" t="s">
        <v>28</v>
      </c>
      <c r="M105" s="48">
        <f t="shared" si="6"/>
        <v>0.34426120618351191</v>
      </c>
      <c r="N105" s="48">
        <f t="shared" si="7"/>
        <v>0.74686716791979946</v>
      </c>
      <c r="O105" s="49" t="s">
        <v>62</v>
      </c>
      <c r="P105" s="10"/>
      <c r="S105" s="11"/>
    </row>
    <row r="106" spans="1:19" ht="14.25" customHeight="1" x14ac:dyDescent="0.25">
      <c r="A106" s="63"/>
      <c r="B106" s="66"/>
      <c r="C106" s="46" t="s">
        <v>169</v>
      </c>
      <c r="D106" s="47">
        <v>800</v>
      </c>
      <c r="E106" s="47">
        <v>23.825187683105401</v>
      </c>
      <c r="F106" s="47">
        <v>123.725532531738</v>
      </c>
      <c r="G106" s="47">
        <f t="shared" si="4"/>
        <v>125.9985990731538</v>
      </c>
      <c r="H106" s="47">
        <v>800</v>
      </c>
      <c r="I106" s="47">
        <v>373.567291259765</v>
      </c>
      <c r="J106" s="47">
        <v>66.049980163574205</v>
      </c>
      <c r="K106" s="47">
        <f t="shared" si="5"/>
        <v>379</v>
      </c>
      <c r="L106" s="47" t="s">
        <v>28</v>
      </c>
      <c r="M106" s="48">
        <f t="shared" si="6"/>
        <v>0.15749824884144226</v>
      </c>
      <c r="N106" s="48">
        <f t="shared" si="7"/>
        <v>0.47375</v>
      </c>
      <c r="O106" s="49" t="s">
        <v>62</v>
      </c>
      <c r="P106" s="10"/>
      <c r="S106" s="11"/>
    </row>
    <row r="107" spans="1:19" ht="14.25" customHeight="1" x14ac:dyDescent="0.25">
      <c r="A107" s="63"/>
      <c r="B107" s="66"/>
      <c r="C107" s="46" t="s">
        <v>170</v>
      </c>
      <c r="D107" s="47">
        <v>800</v>
      </c>
      <c r="E107" s="47">
        <v>23.825187683105401</v>
      </c>
      <c r="F107" s="47">
        <v>123.725532531738</v>
      </c>
      <c r="G107" s="47">
        <f t="shared" si="4"/>
        <v>125.9985990731538</v>
      </c>
      <c r="H107" s="47">
        <v>800</v>
      </c>
      <c r="I107" s="47">
        <v>373.567291259765</v>
      </c>
      <c r="J107" s="47">
        <v>66.049980163574205</v>
      </c>
      <c r="K107" s="47">
        <f t="shared" si="5"/>
        <v>379</v>
      </c>
      <c r="L107" s="47" t="s">
        <v>28</v>
      </c>
      <c r="M107" s="48">
        <f t="shared" si="6"/>
        <v>0.15749824884144226</v>
      </c>
      <c r="N107" s="48">
        <f t="shared" si="7"/>
        <v>0.47375</v>
      </c>
      <c r="O107" s="49" t="s">
        <v>62</v>
      </c>
      <c r="P107" s="10"/>
      <c r="S107" s="11"/>
    </row>
    <row r="108" spans="1:19" ht="14.25" customHeight="1" x14ac:dyDescent="0.25">
      <c r="A108" s="63"/>
      <c r="B108" s="66"/>
      <c r="C108" s="46" t="s">
        <v>171</v>
      </c>
      <c r="D108" s="47">
        <v>543</v>
      </c>
      <c r="E108" s="47">
        <v>122.11117553710901</v>
      </c>
      <c r="F108" s="47">
        <v>9.2190189361572195</v>
      </c>
      <c r="G108" s="47">
        <f t="shared" si="4"/>
        <v>122.45868487453176</v>
      </c>
      <c r="H108" s="47">
        <v>543</v>
      </c>
      <c r="I108" s="47">
        <v>133.68876647949199</v>
      </c>
      <c r="J108" s="47">
        <v>11.4791555404663</v>
      </c>
      <c r="K108" s="47">
        <f t="shared" si="5"/>
        <v>134</v>
      </c>
      <c r="L108" s="47" t="s">
        <v>28</v>
      </c>
      <c r="M108" s="48">
        <f t="shared" si="6"/>
        <v>0.22552243991626475</v>
      </c>
      <c r="N108" s="48">
        <f t="shared" si="7"/>
        <v>0.24677716390423574</v>
      </c>
      <c r="O108" s="49" t="s">
        <v>172</v>
      </c>
      <c r="P108" s="41"/>
      <c r="S108" s="11"/>
    </row>
    <row r="109" spans="1:19" ht="14.25" customHeight="1" x14ac:dyDescent="0.25">
      <c r="A109" s="63"/>
      <c r="B109" s="66"/>
      <c r="C109" s="46" t="s">
        <v>173</v>
      </c>
      <c r="D109" s="47">
        <v>543</v>
      </c>
      <c r="E109" s="47">
        <v>122.11117553710901</v>
      </c>
      <c r="F109" s="47">
        <v>9.2190189361572195</v>
      </c>
      <c r="G109" s="47">
        <f t="shared" si="4"/>
        <v>122.45868487453176</v>
      </c>
      <c r="H109" s="47">
        <v>543</v>
      </c>
      <c r="I109" s="47">
        <v>244.80599975585901</v>
      </c>
      <c r="J109" s="47">
        <v>36.487136840820298</v>
      </c>
      <c r="K109" s="47">
        <f t="shared" si="5"/>
        <v>248</v>
      </c>
      <c r="L109" s="47" t="s">
        <v>28</v>
      </c>
      <c r="M109" s="48">
        <f t="shared" si="6"/>
        <v>0.22552243991626475</v>
      </c>
      <c r="N109" s="48">
        <f t="shared" si="7"/>
        <v>0.4567219152854512</v>
      </c>
      <c r="O109" s="49" t="s">
        <v>174</v>
      </c>
      <c r="P109" s="10"/>
      <c r="S109" s="11"/>
    </row>
    <row r="110" spans="1:19" ht="14.25" customHeight="1" x14ac:dyDescent="0.25">
      <c r="A110" s="63"/>
      <c r="B110" s="66"/>
      <c r="C110" s="46" t="s">
        <v>175</v>
      </c>
      <c r="D110" s="47">
        <v>183</v>
      </c>
      <c r="E110" s="47">
        <v>9.3636970520019496</v>
      </c>
      <c r="F110" s="47">
        <v>6.5506882667541504</v>
      </c>
      <c r="G110" s="47">
        <f t="shared" si="4"/>
        <v>11.427613016280368</v>
      </c>
      <c r="H110" s="47">
        <v>183</v>
      </c>
      <c r="I110" s="47">
        <v>18.725854873657202</v>
      </c>
      <c r="J110" s="47">
        <v>13.0994749069213</v>
      </c>
      <c r="K110" s="47">
        <f t="shared" si="5"/>
        <v>23</v>
      </c>
      <c r="L110" s="47" t="s">
        <v>32</v>
      </c>
      <c r="M110" s="48">
        <f t="shared" si="6"/>
        <v>6.2445972766559388E-2</v>
      </c>
      <c r="N110" s="48">
        <f t="shared" si="7"/>
        <v>0.12568306010928962</v>
      </c>
      <c r="O110" s="49" t="s">
        <v>176</v>
      </c>
      <c r="P110" s="10"/>
      <c r="S110" s="11"/>
    </row>
    <row r="111" spans="1:19" ht="14.25" customHeight="1" x14ac:dyDescent="0.25">
      <c r="A111" s="63"/>
      <c r="B111" s="66"/>
      <c r="C111" s="46" t="s">
        <v>176</v>
      </c>
      <c r="D111" s="47">
        <v>183</v>
      </c>
      <c r="E111" s="47">
        <v>9.3636970520019496</v>
      </c>
      <c r="F111" s="47">
        <v>6.5506882667541504</v>
      </c>
      <c r="G111" s="47">
        <f t="shared" si="4"/>
        <v>11.427613016280368</v>
      </c>
      <c r="H111" s="47">
        <v>183</v>
      </c>
      <c r="I111" s="47">
        <v>18.727394104003899</v>
      </c>
      <c r="J111" s="47">
        <v>13.101376533508301</v>
      </c>
      <c r="K111" s="47">
        <f t="shared" si="5"/>
        <v>23</v>
      </c>
      <c r="L111" s="47" t="s">
        <v>32</v>
      </c>
      <c r="M111" s="48">
        <f t="shared" si="6"/>
        <v>6.2445972766559388E-2</v>
      </c>
      <c r="N111" s="48">
        <f t="shared" si="7"/>
        <v>0.12568306010928962</v>
      </c>
      <c r="O111" s="49" t="s">
        <v>174</v>
      </c>
      <c r="P111" s="10"/>
      <c r="S111" s="11"/>
    </row>
    <row r="112" spans="1:19" ht="14.25" customHeight="1" x14ac:dyDescent="0.25">
      <c r="A112" s="63"/>
      <c r="B112" s="67"/>
      <c r="C112" s="46" t="s">
        <v>177</v>
      </c>
      <c r="D112" s="47">
        <v>450</v>
      </c>
      <c r="E112" s="47">
        <v>54.189826965332003</v>
      </c>
      <c r="F112" s="47">
        <v>54.848514556884702</v>
      </c>
      <c r="G112" s="47">
        <f t="shared" si="4"/>
        <v>77.103157494550231</v>
      </c>
      <c r="H112" s="47">
        <v>650</v>
      </c>
      <c r="I112" s="47">
        <v>268.84509277343699</v>
      </c>
      <c r="J112" s="47">
        <v>27.350734710693299</v>
      </c>
      <c r="K112" s="47">
        <f t="shared" si="5"/>
        <v>270</v>
      </c>
      <c r="L112" s="47" t="s">
        <v>32</v>
      </c>
      <c r="M112" s="48">
        <f t="shared" si="6"/>
        <v>0.17134034998788941</v>
      </c>
      <c r="N112" s="48">
        <f t="shared" si="7"/>
        <v>0.41538461538461541</v>
      </c>
      <c r="O112" s="49" t="s">
        <v>46</v>
      </c>
      <c r="P112" s="10"/>
      <c r="S112" s="11"/>
    </row>
    <row r="113" spans="1:19" ht="14.25" customHeight="1" x14ac:dyDescent="0.25">
      <c r="A113" s="63"/>
      <c r="B113" s="68" t="s">
        <v>60</v>
      </c>
      <c r="C113" s="46" t="s">
        <v>139</v>
      </c>
      <c r="D113" s="47">
        <v>750</v>
      </c>
      <c r="E113" s="47">
        <v>359</v>
      </c>
      <c r="F113" s="47">
        <v>68</v>
      </c>
      <c r="G113" s="47">
        <f t="shared" si="4"/>
        <v>365.38336032173112</v>
      </c>
      <c r="H113" s="47">
        <v>810</v>
      </c>
      <c r="I113" s="47">
        <v>497</v>
      </c>
      <c r="J113" s="47">
        <v>117</v>
      </c>
      <c r="K113" s="47">
        <f t="shared" si="5"/>
        <v>511</v>
      </c>
      <c r="L113" s="47" t="s">
        <v>32</v>
      </c>
      <c r="M113" s="48">
        <f t="shared" si="6"/>
        <v>0.48717781376230818</v>
      </c>
      <c r="N113" s="48">
        <f t="shared" si="7"/>
        <v>0.6308641975308642</v>
      </c>
      <c r="O113" s="49" t="s">
        <v>178</v>
      </c>
      <c r="P113" s="10"/>
      <c r="S113" s="11"/>
    </row>
    <row r="114" spans="1:19" ht="14.25" customHeight="1" x14ac:dyDescent="0.25">
      <c r="A114" s="63"/>
      <c r="B114" s="66"/>
      <c r="C114" s="46" t="s">
        <v>179</v>
      </c>
      <c r="D114" s="47">
        <v>750</v>
      </c>
      <c r="E114" s="47">
        <v>437.2</v>
      </c>
      <c r="F114" s="47">
        <v>97.9</v>
      </c>
      <c r="G114" s="47">
        <f t="shared" si="4"/>
        <v>448.02706391467024</v>
      </c>
      <c r="H114" s="47">
        <v>810</v>
      </c>
      <c r="I114" s="47">
        <v>562</v>
      </c>
      <c r="J114" s="47">
        <v>132</v>
      </c>
      <c r="K114" s="47">
        <f t="shared" si="5"/>
        <v>577</v>
      </c>
      <c r="L114" s="47" t="s">
        <v>32</v>
      </c>
      <c r="M114" s="48">
        <f t="shared" si="6"/>
        <v>0.59736941855289361</v>
      </c>
      <c r="N114" s="48">
        <f t="shared" si="7"/>
        <v>0.71234567901234569</v>
      </c>
      <c r="O114" s="49" t="s">
        <v>43</v>
      </c>
      <c r="P114" s="10"/>
      <c r="S114" s="11"/>
    </row>
    <row r="115" spans="1:19" ht="14.25" customHeight="1" x14ac:dyDescent="0.25">
      <c r="A115" s="63"/>
      <c r="B115" s="66"/>
      <c r="C115" s="46" t="s">
        <v>178</v>
      </c>
      <c r="D115" s="47">
        <v>750</v>
      </c>
      <c r="E115" s="47">
        <v>361</v>
      </c>
      <c r="F115" s="47">
        <v>68</v>
      </c>
      <c r="G115" s="47">
        <f t="shared" si="4"/>
        <v>367.3486082728503</v>
      </c>
      <c r="H115" s="47">
        <v>810</v>
      </c>
      <c r="I115" s="47">
        <v>499</v>
      </c>
      <c r="J115" s="47">
        <v>117</v>
      </c>
      <c r="K115" s="47">
        <f t="shared" si="5"/>
        <v>513</v>
      </c>
      <c r="L115" s="47" t="s">
        <v>32</v>
      </c>
      <c r="M115" s="48">
        <f t="shared" si="6"/>
        <v>0.48979814436380043</v>
      </c>
      <c r="N115" s="48">
        <f t="shared" si="7"/>
        <v>0.6333333333333333</v>
      </c>
      <c r="O115" s="49" t="s">
        <v>139</v>
      </c>
      <c r="P115" s="10"/>
      <c r="S115" s="11"/>
    </row>
    <row r="116" spans="1:19" ht="14.25" customHeight="1" x14ac:dyDescent="0.25">
      <c r="A116" s="63"/>
      <c r="B116" s="67"/>
      <c r="C116" s="46" t="s">
        <v>62</v>
      </c>
      <c r="D116" s="47">
        <v>1000</v>
      </c>
      <c r="E116" s="47">
        <v>695.86846920000005</v>
      </c>
      <c r="F116" s="47">
        <v>105.961822509765</v>
      </c>
      <c r="G116" s="47">
        <f t="shared" si="4"/>
        <v>703.88978843022176</v>
      </c>
      <c r="H116" s="47">
        <v>1500</v>
      </c>
      <c r="I116" s="47">
        <v>951</v>
      </c>
      <c r="J116" s="47">
        <v>6</v>
      </c>
      <c r="K116" s="47">
        <f t="shared" si="5"/>
        <v>951</v>
      </c>
      <c r="L116" s="47" t="s">
        <v>32</v>
      </c>
      <c r="M116" s="48">
        <f t="shared" si="6"/>
        <v>0.70388978843022176</v>
      </c>
      <c r="N116" s="48">
        <f t="shared" si="7"/>
        <v>0.63400000000000001</v>
      </c>
      <c r="O116" s="49" t="s">
        <v>46</v>
      </c>
      <c r="P116" s="10"/>
      <c r="S116" s="11"/>
    </row>
    <row r="117" spans="1:19" ht="14.25" customHeight="1" x14ac:dyDescent="0.25">
      <c r="A117" s="63"/>
      <c r="B117" s="44" t="s">
        <v>180</v>
      </c>
      <c r="C117" s="46" t="s">
        <v>181</v>
      </c>
      <c r="D117" s="47">
        <v>1000</v>
      </c>
      <c r="E117" s="47">
        <v>151.50186160000001</v>
      </c>
      <c r="F117" s="47">
        <v>97.406631469999994</v>
      </c>
      <c r="G117" s="47">
        <f t="shared" si="4"/>
        <v>180.11348067981461</v>
      </c>
      <c r="H117" s="47">
        <v>1200</v>
      </c>
      <c r="I117" s="47">
        <v>275.15072629999997</v>
      </c>
      <c r="J117" s="47">
        <v>124.85105129999999</v>
      </c>
      <c r="K117" s="47">
        <f t="shared" si="5"/>
        <v>302</v>
      </c>
      <c r="L117" s="47" t="s">
        <v>32</v>
      </c>
      <c r="M117" s="48">
        <f t="shared" si="6"/>
        <v>0.18011348067981461</v>
      </c>
      <c r="N117" s="48">
        <f t="shared" si="7"/>
        <v>0.25166666666666665</v>
      </c>
      <c r="O117" s="49" t="s">
        <v>182</v>
      </c>
      <c r="P117" s="10"/>
      <c r="S117" s="11"/>
    </row>
    <row r="118" spans="1:19" ht="14.25" customHeight="1" x14ac:dyDescent="0.25">
      <c r="A118" s="63"/>
      <c r="B118" s="68" t="s">
        <v>107</v>
      </c>
      <c r="C118" s="46" t="s">
        <v>183</v>
      </c>
      <c r="D118" s="47">
        <v>700</v>
      </c>
      <c r="E118" s="47">
        <v>457.4</v>
      </c>
      <c r="F118" s="47">
        <v>23.7</v>
      </c>
      <c r="G118" s="47">
        <f t="shared" si="4"/>
        <v>458.01359150138762</v>
      </c>
      <c r="H118" s="47">
        <v>850</v>
      </c>
      <c r="I118" s="47">
        <v>585.51770019531205</v>
      </c>
      <c r="J118" s="47">
        <v>56.119625091552699</v>
      </c>
      <c r="K118" s="47">
        <f t="shared" si="5"/>
        <v>588</v>
      </c>
      <c r="L118" s="47" t="s">
        <v>32</v>
      </c>
      <c r="M118" s="48">
        <f t="shared" si="6"/>
        <v>0.65430513071626806</v>
      </c>
      <c r="N118" s="48">
        <f t="shared" si="7"/>
        <v>0.69176470588235295</v>
      </c>
      <c r="O118" s="49" t="s">
        <v>43</v>
      </c>
      <c r="P118" s="10"/>
      <c r="S118" s="11"/>
    </row>
    <row r="119" spans="1:19" ht="14.25" customHeight="1" x14ac:dyDescent="0.25">
      <c r="A119" s="63"/>
      <c r="B119" s="66"/>
      <c r="C119" s="46" t="s">
        <v>184</v>
      </c>
      <c r="D119" s="47">
        <v>700</v>
      </c>
      <c r="E119" s="47">
        <v>0</v>
      </c>
      <c r="F119" s="47">
        <v>0</v>
      </c>
      <c r="G119" s="47">
        <f t="shared" si="4"/>
        <v>0</v>
      </c>
      <c r="H119" s="47">
        <v>850</v>
      </c>
      <c r="I119" s="47">
        <v>0</v>
      </c>
      <c r="J119" s="47">
        <v>0</v>
      </c>
      <c r="K119" s="47">
        <f t="shared" si="5"/>
        <v>0</v>
      </c>
      <c r="L119" s="47" t="s">
        <v>32</v>
      </c>
      <c r="M119" s="48">
        <f t="shared" si="6"/>
        <v>0</v>
      </c>
      <c r="N119" s="48">
        <f t="shared" si="7"/>
        <v>0</v>
      </c>
      <c r="O119" s="49" t="s">
        <v>185</v>
      </c>
      <c r="P119" s="10"/>
      <c r="S119" s="11"/>
    </row>
    <row r="120" spans="1:19" ht="14.25" customHeight="1" thickBot="1" x14ac:dyDescent="0.3">
      <c r="A120" s="64"/>
      <c r="B120" s="67"/>
      <c r="C120" s="46" t="s">
        <v>146</v>
      </c>
      <c r="D120" s="47">
        <v>700</v>
      </c>
      <c r="E120" s="47">
        <v>493.5</v>
      </c>
      <c r="F120" s="47">
        <v>73.3</v>
      </c>
      <c r="G120" s="47">
        <f t="shared" si="4"/>
        <v>498.9139605182441</v>
      </c>
      <c r="H120" s="47">
        <v>1000</v>
      </c>
      <c r="I120" s="47">
        <v>617.94390869999995</v>
      </c>
      <c r="J120" s="47">
        <v>105.6156616</v>
      </c>
      <c r="K120" s="47">
        <f t="shared" si="5"/>
        <v>627</v>
      </c>
      <c r="L120" s="47" t="s">
        <v>32</v>
      </c>
      <c r="M120" s="48">
        <f t="shared" si="6"/>
        <v>0.71273422931177732</v>
      </c>
      <c r="N120" s="48">
        <f t="shared" si="7"/>
        <v>0.627</v>
      </c>
      <c r="O120" s="49" t="s">
        <v>43</v>
      </c>
      <c r="P120" s="10"/>
      <c r="S120" s="11"/>
    </row>
    <row r="121" spans="1:19" ht="14.25" customHeight="1" thickTop="1" x14ac:dyDescent="0.25">
      <c r="A121" s="78" t="s">
        <v>186</v>
      </c>
      <c r="B121" s="76" t="s">
        <v>38</v>
      </c>
      <c r="C121" s="46" t="s">
        <v>187</v>
      </c>
      <c r="D121" s="47">
        <v>410</v>
      </c>
      <c r="E121" s="47">
        <v>67.735343933105398</v>
      </c>
      <c r="F121" s="47">
        <v>25.275043490000002</v>
      </c>
      <c r="G121" s="47">
        <f t="shared" si="4"/>
        <v>72.297334951970868</v>
      </c>
      <c r="H121" s="47">
        <v>411</v>
      </c>
      <c r="I121" s="47">
        <v>133.8002319</v>
      </c>
      <c r="J121" s="47">
        <v>46.088745119999999</v>
      </c>
      <c r="K121" s="47">
        <f t="shared" si="5"/>
        <v>142</v>
      </c>
      <c r="L121" s="47" t="s">
        <v>32</v>
      </c>
      <c r="M121" s="48">
        <f t="shared" si="6"/>
        <v>0.17633496329748993</v>
      </c>
      <c r="N121" s="48">
        <f t="shared" si="7"/>
        <v>0.34549878345498786</v>
      </c>
      <c r="O121" s="49" t="s">
        <v>188</v>
      </c>
      <c r="P121" s="10"/>
      <c r="S121" s="11"/>
    </row>
    <row r="122" spans="1:19" ht="14.25" customHeight="1" x14ac:dyDescent="0.25">
      <c r="A122" s="79"/>
      <c r="B122" s="82"/>
      <c r="C122" s="46" t="s">
        <v>189</v>
      </c>
      <c r="D122" s="47">
        <v>450</v>
      </c>
      <c r="E122" s="47">
        <v>88.896354680000002</v>
      </c>
      <c r="F122" s="47">
        <v>30.086723330000002</v>
      </c>
      <c r="G122" s="47">
        <f t="shared" si="4"/>
        <v>93.849735194769337</v>
      </c>
      <c r="H122" s="47">
        <v>450</v>
      </c>
      <c r="I122" s="47">
        <v>311.10278319999998</v>
      </c>
      <c r="J122" s="47">
        <v>49.070571899999997</v>
      </c>
      <c r="K122" s="47">
        <f t="shared" si="5"/>
        <v>315</v>
      </c>
      <c r="L122" s="47" t="s">
        <v>40</v>
      </c>
      <c r="M122" s="48">
        <f t="shared" si="6"/>
        <v>0.20855496709948743</v>
      </c>
      <c r="N122" s="48">
        <f t="shared" si="7"/>
        <v>0.7</v>
      </c>
      <c r="O122" s="49" t="s">
        <v>190</v>
      </c>
      <c r="P122" s="10"/>
      <c r="S122" s="11"/>
    </row>
    <row r="123" spans="1:19" ht="14.25" customHeight="1" x14ac:dyDescent="0.25">
      <c r="A123" s="79"/>
      <c r="B123" s="82"/>
      <c r="C123" s="46" t="s">
        <v>191</v>
      </c>
      <c r="D123" s="47">
        <v>450</v>
      </c>
      <c r="E123" s="47">
        <v>100.0962372</v>
      </c>
      <c r="F123" s="47">
        <v>34.650398254394503</v>
      </c>
      <c r="G123" s="47">
        <f t="shared" si="4"/>
        <v>105.92406148173704</v>
      </c>
      <c r="H123" s="47">
        <v>450</v>
      </c>
      <c r="I123" s="47">
        <v>301.59622189999999</v>
      </c>
      <c r="J123" s="47">
        <v>58.7753295898437</v>
      </c>
      <c r="K123" s="47">
        <f t="shared" si="5"/>
        <v>307</v>
      </c>
      <c r="L123" s="47" t="s">
        <v>40</v>
      </c>
      <c r="M123" s="48">
        <f t="shared" si="6"/>
        <v>0.23538680329274897</v>
      </c>
      <c r="N123" s="48">
        <f t="shared" si="7"/>
        <v>0.68222222222222217</v>
      </c>
      <c r="O123" s="49" t="s">
        <v>190</v>
      </c>
      <c r="P123" s="10"/>
      <c r="S123" s="11"/>
    </row>
    <row r="124" spans="1:19" ht="14.25" customHeight="1" x14ac:dyDescent="0.25">
      <c r="A124" s="79"/>
      <c r="B124" s="82"/>
      <c r="C124" s="46" t="s">
        <v>192</v>
      </c>
      <c r="D124" s="47">
        <v>267</v>
      </c>
      <c r="E124" s="47">
        <v>70.300590515136705</v>
      </c>
      <c r="F124" s="47">
        <v>49.328815460205</v>
      </c>
      <c r="G124" s="47">
        <f t="shared" si="4"/>
        <v>85.8807607178924</v>
      </c>
      <c r="H124" s="47">
        <v>274</v>
      </c>
      <c r="I124" s="47">
        <v>192.68420410156199</v>
      </c>
      <c r="J124" s="47">
        <v>53.814006805419901</v>
      </c>
      <c r="K124" s="47">
        <f t="shared" si="5"/>
        <v>200</v>
      </c>
      <c r="L124" s="47" t="s">
        <v>40</v>
      </c>
      <c r="M124" s="48">
        <f t="shared" si="6"/>
        <v>0.32165078920558954</v>
      </c>
      <c r="N124" s="48">
        <f t="shared" si="7"/>
        <v>0.72992700729927007</v>
      </c>
      <c r="O124" s="49" t="s">
        <v>190</v>
      </c>
      <c r="P124" s="10"/>
      <c r="S124" s="11"/>
    </row>
    <row r="125" spans="1:19" ht="14.25" customHeight="1" x14ac:dyDescent="0.25">
      <c r="A125" s="79"/>
      <c r="B125" s="82"/>
      <c r="C125" s="46" t="s">
        <v>193</v>
      </c>
      <c r="D125" s="47">
        <v>450</v>
      </c>
      <c r="E125" s="47">
        <v>270.32159423828102</v>
      </c>
      <c r="F125" s="47">
        <v>87.355895996093693</v>
      </c>
      <c r="G125" s="47">
        <f t="shared" si="4"/>
        <v>284.08593220503928</v>
      </c>
      <c r="H125" s="47">
        <v>450</v>
      </c>
      <c r="I125" s="47">
        <v>343.0810546875</v>
      </c>
      <c r="J125" s="47">
        <v>121.095001220703</v>
      </c>
      <c r="K125" s="47">
        <f t="shared" si="5"/>
        <v>364</v>
      </c>
      <c r="L125" s="47" t="s">
        <v>40</v>
      </c>
      <c r="M125" s="48">
        <f t="shared" si="6"/>
        <v>0.631302071566754</v>
      </c>
      <c r="N125" s="48">
        <f t="shared" si="7"/>
        <v>0.80888888888888888</v>
      </c>
      <c r="O125" s="49" t="s">
        <v>194</v>
      </c>
      <c r="P125" s="10"/>
      <c r="S125" s="11"/>
    </row>
    <row r="126" spans="1:19" ht="14.25" customHeight="1" x14ac:dyDescent="0.25">
      <c r="A126" s="79"/>
      <c r="B126" s="82"/>
      <c r="C126" s="46" t="s">
        <v>195</v>
      </c>
      <c r="D126" s="47">
        <v>450</v>
      </c>
      <c r="E126" s="47">
        <v>140.44665527343699</v>
      </c>
      <c r="F126" s="47">
        <v>54.126106262207003</v>
      </c>
      <c r="G126" s="47">
        <f t="shared" si="4"/>
        <v>150.51544225295746</v>
      </c>
      <c r="H126" s="47">
        <v>500</v>
      </c>
      <c r="I126" s="47">
        <v>223.19987487792901</v>
      </c>
      <c r="J126" s="47">
        <v>76.464729309082003</v>
      </c>
      <c r="K126" s="47">
        <f t="shared" si="5"/>
        <v>236</v>
      </c>
      <c r="L126" s="47" t="s">
        <v>40</v>
      </c>
      <c r="M126" s="48">
        <f t="shared" si="6"/>
        <v>0.33447876056212766</v>
      </c>
      <c r="N126" s="48">
        <f t="shared" si="7"/>
        <v>0.47199999999999998</v>
      </c>
      <c r="O126" s="49" t="s">
        <v>194</v>
      </c>
      <c r="P126" s="10"/>
      <c r="S126" s="11"/>
    </row>
    <row r="127" spans="1:19" ht="14.25" customHeight="1" x14ac:dyDescent="0.25">
      <c r="A127" s="79"/>
      <c r="B127" s="82"/>
      <c r="C127" s="46" t="s">
        <v>196</v>
      </c>
      <c r="D127" s="47">
        <v>450</v>
      </c>
      <c r="E127" s="47">
        <v>37.576122283935497</v>
      </c>
      <c r="F127" s="47">
        <v>16.6587600708007</v>
      </c>
      <c r="G127" s="47">
        <f t="shared" si="4"/>
        <v>41.103275453347727</v>
      </c>
      <c r="H127" s="47">
        <v>508</v>
      </c>
      <c r="I127" s="47">
        <v>310.51913452148398</v>
      </c>
      <c r="J127" s="47">
        <v>38.102447509765597</v>
      </c>
      <c r="K127" s="47">
        <f t="shared" si="5"/>
        <v>313</v>
      </c>
      <c r="L127" s="47" t="s">
        <v>40</v>
      </c>
      <c r="M127" s="48">
        <f t="shared" si="6"/>
        <v>9.1340612118550504E-2</v>
      </c>
      <c r="N127" s="48">
        <f t="shared" si="7"/>
        <v>0.61614173228346458</v>
      </c>
      <c r="O127" s="49" t="s">
        <v>190</v>
      </c>
      <c r="P127" s="10"/>
      <c r="S127" s="11"/>
    </row>
    <row r="128" spans="1:19" ht="14.25" customHeight="1" x14ac:dyDescent="0.25">
      <c r="A128" s="79"/>
      <c r="B128" s="82"/>
      <c r="C128" s="46" t="s">
        <v>197</v>
      </c>
      <c r="D128" s="47">
        <v>450</v>
      </c>
      <c r="E128" s="47">
        <v>76.861228942871094</v>
      </c>
      <c r="F128" s="47">
        <v>56.850326538085902</v>
      </c>
      <c r="G128" s="47">
        <f t="shared" si="4"/>
        <v>95.601297805497595</v>
      </c>
      <c r="H128" s="47">
        <v>506</v>
      </c>
      <c r="I128" s="47">
        <v>196.80924987792901</v>
      </c>
      <c r="J128" s="47">
        <v>17.584129333496001</v>
      </c>
      <c r="K128" s="47">
        <f t="shared" si="5"/>
        <v>198</v>
      </c>
      <c r="L128" s="47" t="s">
        <v>40</v>
      </c>
      <c r="M128" s="48">
        <f t="shared" si="6"/>
        <v>0.21244732845666131</v>
      </c>
      <c r="N128" s="48">
        <f t="shared" si="7"/>
        <v>0.39130434782608697</v>
      </c>
      <c r="O128" s="49" t="s">
        <v>190</v>
      </c>
      <c r="P128" s="10"/>
      <c r="S128" s="11"/>
    </row>
    <row r="129" spans="1:19" ht="14.25" customHeight="1" x14ac:dyDescent="0.25">
      <c r="A129" s="79"/>
      <c r="B129" s="82"/>
      <c r="C129" s="46" t="s">
        <v>198</v>
      </c>
      <c r="D129" s="47">
        <v>347</v>
      </c>
      <c r="E129" s="47">
        <v>15.956926345825099</v>
      </c>
      <c r="F129" s="47">
        <v>20.124015808105401</v>
      </c>
      <c r="G129" s="47">
        <f t="shared" si="4"/>
        <v>25.682669461155381</v>
      </c>
      <c r="H129" s="47">
        <v>347</v>
      </c>
      <c r="I129" s="47">
        <v>126.132919311523</v>
      </c>
      <c r="J129" s="47">
        <v>43.183525085449197</v>
      </c>
      <c r="K129" s="47">
        <f t="shared" si="5"/>
        <v>133</v>
      </c>
      <c r="L129" s="47" t="s">
        <v>40</v>
      </c>
      <c r="M129" s="48">
        <f t="shared" si="6"/>
        <v>7.4013456660390151E-2</v>
      </c>
      <c r="N129" s="48">
        <f t="shared" si="7"/>
        <v>0.38328530259365995</v>
      </c>
      <c r="O129" s="49" t="s">
        <v>190</v>
      </c>
      <c r="P129" s="42"/>
      <c r="S129" s="11"/>
    </row>
    <row r="130" spans="1:19" ht="14.25" customHeight="1" x14ac:dyDescent="0.25">
      <c r="A130" s="79"/>
      <c r="B130" s="82"/>
      <c r="C130" s="46" t="s">
        <v>199</v>
      </c>
      <c r="D130" s="47">
        <v>271</v>
      </c>
      <c r="E130" s="47">
        <v>117.136108398437</v>
      </c>
      <c r="F130" s="47">
        <v>28.3634014129638</v>
      </c>
      <c r="G130" s="47">
        <f t="shared" si="4"/>
        <v>120.52116175362441</v>
      </c>
      <c r="H130" s="47">
        <v>308</v>
      </c>
      <c r="I130" s="47">
        <v>183.13575744628901</v>
      </c>
      <c r="J130" s="47">
        <v>18.417554855346602</v>
      </c>
      <c r="K130" s="47">
        <f t="shared" si="5"/>
        <v>184</v>
      </c>
      <c r="L130" s="47" t="s">
        <v>40</v>
      </c>
      <c r="M130" s="48">
        <f t="shared" si="6"/>
        <v>0.44472753414621552</v>
      </c>
      <c r="N130" s="48">
        <f t="shared" si="7"/>
        <v>0.59740259740259738</v>
      </c>
      <c r="O130" s="49" t="s">
        <v>194</v>
      </c>
      <c r="P130" s="42"/>
      <c r="S130" s="11"/>
    </row>
    <row r="131" spans="1:19" ht="14.25" customHeight="1" x14ac:dyDescent="0.25">
      <c r="A131" s="79"/>
      <c r="B131" s="82"/>
      <c r="C131" s="46" t="s">
        <v>200</v>
      </c>
      <c r="D131" s="47">
        <v>438</v>
      </c>
      <c r="E131" s="47">
        <v>135.60734558105401</v>
      </c>
      <c r="F131" s="47">
        <v>10.181252479999999</v>
      </c>
      <c r="G131" s="47">
        <f t="shared" si="4"/>
        <v>135.98900719396738</v>
      </c>
      <c r="H131" s="47">
        <v>438</v>
      </c>
      <c r="I131" s="47">
        <v>206.1415863</v>
      </c>
      <c r="J131" s="47">
        <v>0.128246844</v>
      </c>
      <c r="K131" s="47">
        <f t="shared" si="5"/>
        <v>206</v>
      </c>
      <c r="L131" s="47" t="s">
        <v>40</v>
      </c>
      <c r="M131" s="48">
        <f t="shared" si="6"/>
        <v>0.31047718537435476</v>
      </c>
      <c r="N131" s="48">
        <f t="shared" si="7"/>
        <v>0.47031963470319632</v>
      </c>
      <c r="O131" s="49" t="s">
        <v>201</v>
      </c>
      <c r="P131" s="10"/>
      <c r="S131" s="11"/>
    </row>
    <row r="132" spans="1:19" ht="14.25" customHeight="1" x14ac:dyDescent="0.25">
      <c r="A132" s="79"/>
      <c r="B132" s="82"/>
      <c r="C132" s="46" t="s">
        <v>202</v>
      </c>
      <c r="D132" s="47">
        <v>450</v>
      </c>
      <c r="E132" s="47">
        <v>14.8871612548828</v>
      </c>
      <c r="F132" s="47">
        <v>14.3120203018188</v>
      </c>
      <c r="G132" s="47">
        <f t="shared" ref="G132:G145" si="8">SQRT(E132^2+F132^2)</f>
        <v>20.65094417571645</v>
      </c>
      <c r="H132" s="47">
        <v>487</v>
      </c>
      <c r="I132" s="47">
        <v>120.788444519042</v>
      </c>
      <c r="J132" s="47">
        <v>13.8626708984375</v>
      </c>
      <c r="K132" s="47">
        <f t="shared" ref="K132:K145" si="9">ROUND(SQRT(I132^2+J132^2),0)</f>
        <v>122</v>
      </c>
      <c r="L132" s="47" t="s">
        <v>40</v>
      </c>
      <c r="M132" s="48">
        <f t="shared" ref="M132:M145" si="10">G132/D132</f>
        <v>4.589098705714767E-2</v>
      </c>
      <c r="N132" s="48">
        <f t="shared" ref="N132:N145" si="11">K132/H132</f>
        <v>0.25051334702258726</v>
      </c>
      <c r="O132" s="49" t="s">
        <v>203</v>
      </c>
      <c r="P132" s="10"/>
      <c r="S132" s="11"/>
    </row>
    <row r="133" spans="1:19" ht="14.25" customHeight="1" x14ac:dyDescent="0.25">
      <c r="A133" s="79"/>
      <c r="B133" s="82"/>
      <c r="C133" s="46" t="s">
        <v>204</v>
      </c>
      <c r="D133" s="47">
        <v>271</v>
      </c>
      <c r="E133" s="47">
        <v>57.671810150146399</v>
      </c>
      <c r="F133" s="47">
        <v>11.399806022644</v>
      </c>
      <c r="G133" s="47">
        <f t="shared" si="8"/>
        <v>58.787696530383293</v>
      </c>
      <c r="H133" s="47">
        <v>271</v>
      </c>
      <c r="I133" s="47">
        <v>84.022064208984304</v>
      </c>
      <c r="J133" s="47">
        <v>15.8108711242675</v>
      </c>
      <c r="K133" s="47">
        <f t="shared" si="9"/>
        <v>85</v>
      </c>
      <c r="L133" s="47" t="s">
        <v>40</v>
      </c>
      <c r="M133" s="48">
        <f t="shared" si="10"/>
        <v>0.21692876948480919</v>
      </c>
      <c r="N133" s="48">
        <f t="shared" si="11"/>
        <v>0.31365313653136534</v>
      </c>
      <c r="O133" s="49" t="s">
        <v>205</v>
      </c>
      <c r="P133" s="10"/>
      <c r="S133" s="11"/>
    </row>
    <row r="134" spans="1:19" ht="14.25" customHeight="1" x14ac:dyDescent="0.25">
      <c r="A134" s="79"/>
      <c r="B134" s="82"/>
      <c r="C134" s="46" t="s">
        <v>205</v>
      </c>
      <c r="D134" s="47">
        <v>463</v>
      </c>
      <c r="E134" s="47">
        <v>74.823257446289006</v>
      </c>
      <c r="F134" s="47">
        <v>20.063287734985298</v>
      </c>
      <c r="G134" s="47">
        <f t="shared" si="8"/>
        <v>77.466479006151147</v>
      </c>
      <c r="H134" s="47">
        <v>463</v>
      </c>
      <c r="I134" s="47">
        <v>109.90568542480401</v>
      </c>
      <c r="J134" s="47">
        <v>27.257818222045898</v>
      </c>
      <c r="K134" s="47">
        <f t="shared" si="9"/>
        <v>113</v>
      </c>
      <c r="L134" s="47" t="s">
        <v>40</v>
      </c>
      <c r="M134" s="48">
        <f t="shared" si="10"/>
        <v>0.16731420951652515</v>
      </c>
      <c r="N134" s="48">
        <f t="shared" si="11"/>
        <v>0.24406047516198703</v>
      </c>
      <c r="O134" s="49" t="s">
        <v>206</v>
      </c>
      <c r="P134" s="10"/>
      <c r="S134" s="11"/>
    </row>
    <row r="135" spans="1:19" ht="14.25" customHeight="1" x14ac:dyDescent="0.25">
      <c r="A135" s="79"/>
      <c r="B135" s="82"/>
      <c r="C135" s="46" t="s">
        <v>206</v>
      </c>
      <c r="D135" s="47">
        <v>448</v>
      </c>
      <c r="E135" s="47">
        <v>69.836715698242102</v>
      </c>
      <c r="F135" s="47">
        <v>23.618658065795898</v>
      </c>
      <c r="G135" s="47">
        <f t="shared" si="8"/>
        <v>73.722505846899153</v>
      </c>
      <c r="H135" s="47">
        <v>448</v>
      </c>
      <c r="I135" s="47">
        <v>103</v>
      </c>
      <c r="J135" s="47">
        <v>31</v>
      </c>
      <c r="K135" s="47">
        <f t="shared" si="9"/>
        <v>108</v>
      </c>
      <c r="L135" s="47" t="s">
        <v>40</v>
      </c>
      <c r="M135" s="48">
        <f t="shared" si="10"/>
        <v>0.16455916483682848</v>
      </c>
      <c r="N135" s="48">
        <f t="shared" si="11"/>
        <v>0.24107142857142858</v>
      </c>
      <c r="O135" s="49" t="s">
        <v>205</v>
      </c>
      <c r="P135" s="10"/>
      <c r="S135" s="11"/>
    </row>
    <row r="136" spans="1:19" ht="14.25" customHeight="1" x14ac:dyDescent="0.25">
      <c r="A136" s="79"/>
      <c r="B136" s="82"/>
      <c r="C136" s="46" t="s">
        <v>207</v>
      </c>
      <c r="D136" s="47">
        <v>448</v>
      </c>
      <c r="E136" s="47">
        <v>74.097572326660099</v>
      </c>
      <c r="F136" s="47">
        <v>13.4740743637084</v>
      </c>
      <c r="G136" s="47">
        <f t="shared" si="8"/>
        <v>75.312687541100061</v>
      </c>
      <c r="H136" s="47">
        <v>448</v>
      </c>
      <c r="I136" s="47">
        <v>107</v>
      </c>
      <c r="J136" s="47">
        <v>22</v>
      </c>
      <c r="K136" s="47">
        <f t="shared" si="9"/>
        <v>109</v>
      </c>
      <c r="L136" s="47" t="s">
        <v>40</v>
      </c>
      <c r="M136" s="48">
        <f t="shared" si="10"/>
        <v>0.16810867754709835</v>
      </c>
      <c r="N136" s="48">
        <f t="shared" si="11"/>
        <v>0.24330357142857142</v>
      </c>
      <c r="O136" s="49" t="s">
        <v>205</v>
      </c>
      <c r="P136" s="41"/>
      <c r="S136" s="11"/>
    </row>
    <row r="137" spans="1:19" ht="14.25" customHeight="1" x14ac:dyDescent="0.25">
      <c r="A137" s="79"/>
      <c r="B137" s="82"/>
      <c r="C137" s="46" t="s">
        <v>208</v>
      </c>
      <c r="D137" s="47">
        <v>271</v>
      </c>
      <c r="E137" s="47">
        <v>75.465866088867102</v>
      </c>
      <c r="F137" s="47">
        <v>6.3111186027526802</v>
      </c>
      <c r="G137" s="47">
        <f t="shared" si="8"/>
        <v>75.729301875567515</v>
      </c>
      <c r="H137" s="47">
        <v>314</v>
      </c>
      <c r="I137" s="47">
        <v>200.30302429199199</v>
      </c>
      <c r="J137" s="47">
        <v>3.40000915527343</v>
      </c>
      <c r="K137" s="47">
        <f t="shared" si="9"/>
        <v>200</v>
      </c>
      <c r="L137" s="47" t="s">
        <v>40</v>
      </c>
      <c r="M137" s="48">
        <f t="shared" si="10"/>
        <v>0.27944391836002774</v>
      </c>
      <c r="N137" s="48">
        <f t="shared" si="11"/>
        <v>0.63694267515923564</v>
      </c>
      <c r="O137" s="49" t="s">
        <v>203</v>
      </c>
      <c r="P137" s="10"/>
      <c r="S137" s="11"/>
    </row>
    <row r="138" spans="1:19" ht="14.25" customHeight="1" x14ac:dyDescent="0.25">
      <c r="A138" s="79"/>
      <c r="B138" s="82"/>
      <c r="C138" s="46" t="s">
        <v>209</v>
      </c>
      <c r="D138" s="47">
        <v>394.14</v>
      </c>
      <c r="E138" s="47">
        <v>96.7</v>
      </c>
      <c r="F138" s="47">
        <v>7.4</v>
      </c>
      <c r="G138" s="47">
        <f t="shared" si="8"/>
        <v>96.982730421451848</v>
      </c>
      <c r="H138" s="47">
        <v>480.38598630000001</v>
      </c>
      <c r="I138" s="47">
        <v>182.38046259999999</v>
      </c>
      <c r="J138" s="47">
        <v>8.0853672030000006</v>
      </c>
      <c r="K138" s="47">
        <f t="shared" si="9"/>
        <v>183</v>
      </c>
      <c r="L138" s="47" t="s">
        <v>40</v>
      </c>
      <c r="M138" s="48">
        <f t="shared" si="10"/>
        <v>0.2460616289172676</v>
      </c>
      <c r="N138" s="48">
        <f t="shared" si="11"/>
        <v>0.38094366867254303</v>
      </c>
      <c r="O138" s="49" t="s">
        <v>210</v>
      </c>
      <c r="P138" s="10"/>
      <c r="S138" s="11"/>
    </row>
    <row r="139" spans="1:19" ht="14.25" customHeight="1" x14ac:dyDescent="0.25">
      <c r="A139" s="79"/>
      <c r="B139" s="82"/>
      <c r="C139" s="46" t="s">
        <v>211</v>
      </c>
      <c r="D139" s="47">
        <v>450</v>
      </c>
      <c r="E139" s="47">
        <v>112.84258270263599</v>
      </c>
      <c r="F139" s="47">
        <v>6.8826413154601997</v>
      </c>
      <c r="G139" s="47">
        <f t="shared" si="8"/>
        <v>113.05228534832246</v>
      </c>
      <c r="H139" s="47">
        <v>450</v>
      </c>
      <c r="I139" s="47">
        <v>192.720779418945</v>
      </c>
      <c r="J139" s="47">
        <v>5.1175880432128897</v>
      </c>
      <c r="K139" s="47">
        <f t="shared" si="9"/>
        <v>193</v>
      </c>
      <c r="L139" s="47" t="s">
        <v>28</v>
      </c>
      <c r="M139" s="48">
        <f t="shared" si="10"/>
        <v>0.25122730077404992</v>
      </c>
      <c r="N139" s="48">
        <f t="shared" si="11"/>
        <v>0.42888888888888888</v>
      </c>
      <c r="O139" s="49" t="s">
        <v>212</v>
      </c>
      <c r="P139" s="10"/>
      <c r="S139" s="11"/>
    </row>
    <row r="140" spans="1:19" ht="14.25" customHeight="1" x14ac:dyDescent="0.25">
      <c r="A140" s="79"/>
      <c r="B140" s="82"/>
      <c r="C140" s="46" t="s">
        <v>212</v>
      </c>
      <c r="D140" s="47">
        <v>450</v>
      </c>
      <c r="E140" s="47">
        <v>112.84258270263599</v>
      </c>
      <c r="F140" s="47">
        <v>6.8826413154601997</v>
      </c>
      <c r="G140" s="47">
        <f t="shared" si="8"/>
        <v>113.05228534832246</v>
      </c>
      <c r="H140" s="47">
        <v>450</v>
      </c>
      <c r="I140" s="47">
        <v>192.720779418945</v>
      </c>
      <c r="J140" s="47">
        <v>5.1175880432128897</v>
      </c>
      <c r="K140" s="47">
        <f t="shared" si="9"/>
        <v>193</v>
      </c>
      <c r="L140" s="47" t="s">
        <v>28</v>
      </c>
      <c r="M140" s="48">
        <f t="shared" si="10"/>
        <v>0.25122730077404992</v>
      </c>
      <c r="N140" s="48">
        <f t="shared" si="11"/>
        <v>0.42888888888888888</v>
      </c>
      <c r="O140" s="49" t="s">
        <v>211</v>
      </c>
      <c r="P140" s="10"/>
      <c r="S140" s="11"/>
    </row>
    <row r="141" spans="1:19" ht="14.25" customHeight="1" x14ac:dyDescent="0.25">
      <c r="A141" s="79"/>
      <c r="B141" s="82"/>
      <c r="C141" s="46" t="s">
        <v>213</v>
      </c>
      <c r="D141" s="47">
        <v>271</v>
      </c>
      <c r="E141" s="47">
        <v>87.857635498046804</v>
      </c>
      <c r="F141" s="47">
        <v>9.3397941589355398</v>
      </c>
      <c r="G141" s="47">
        <f t="shared" si="8"/>
        <v>88.352678908106341</v>
      </c>
      <c r="H141" s="47">
        <v>271</v>
      </c>
      <c r="I141" s="47">
        <v>56.174869537353501</v>
      </c>
      <c r="J141" s="47">
        <v>5.73357105255125</v>
      </c>
      <c r="K141" s="47">
        <f t="shared" si="9"/>
        <v>56</v>
      </c>
      <c r="L141" s="47" t="s">
        <v>28</v>
      </c>
      <c r="M141" s="48">
        <f t="shared" si="10"/>
        <v>0.32602464541736659</v>
      </c>
      <c r="N141" s="48">
        <f t="shared" si="11"/>
        <v>0.20664206642066421</v>
      </c>
      <c r="O141" s="49" t="s">
        <v>214</v>
      </c>
      <c r="P141" s="10"/>
      <c r="S141" s="11"/>
    </row>
    <row r="142" spans="1:19" ht="14.25" customHeight="1" x14ac:dyDescent="0.25">
      <c r="A142" s="79"/>
      <c r="B142" s="82"/>
      <c r="C142" s="46" t="s">
        <v>214</v>
      </c>
      <c r="D142" s="47">
        <v>450</v>
      </c>
      <c r="E142" s="47">
        <v>116.589752197265</v>
      </c>
      <c r="F142" s="47">
        <v>21.794723510742099</v>
      </c>
      <c r="G142" s="47">
        <f t="shared" si="8"/>
        <v>118.60936004518932</v>
      </c>
      <c r="H142" s="47">
        <v>450</v>
      </c>
      <c r="I142" s="47">
        <v>193.47378540039</v>
      </c>
      <c r="J142" s="47">
        <v>35.702007293701101</v>
      </c>
      <c r="K142" s="47">
        <f t="shared" si="9"/>
        <v>197</v>
      </c>
      <c r="L142" s="47" t="s">
        <v>28</v>
      </c>
      <c r="M142" s="48">
        <f t="shared" si="10"/>
        <v>0.26357635565597626</v>
      </c>
      <c r="N142" s="48">
        <f t="shared" si="11"/>
        <v>0.43777777777777777</v>
      </c>
      <c r="O142" s="49" t="s">
        <v>215</v>
      </c>
      <c r="P142" s="10"/>
      <c r="S142" s="11"/>
    </row>
    <row r="143" spans="1:19" ht="14.25" customHeight="1" x14ac:dyDescent="0.25">
      <c r="A143" s="79"/>
      <c r="B143" s="77"/>
      <c r="C143" s="46" t="s">
        <v>215</v>
      </c>
      <c r="D143" s="47">
        <v>450</v>
      </c>
      <c r="E143" s="47">
        <v>116.589752197265</v>
      </c>
      <c r="F143" s="47">
        <v>21.794723510742099</v>
      </c>
      <c r="G143" s="47">
        <f t="shared" si="8"/>
        <v>118.60936004518932</v>
      </c>
      <c r="H143" s="47">
        <v>482</v>
      </c>
      <c r="I143" s="47">
        <v>193.47378540039</v>
      </c>
      <c r="J143" s="47">
        <v>35.702007293701101</v>
      </c>
      <c r="K143" s="47">
        <f t="shared" si="9"/>
        <v>197</v>
      </c>
      <c r="L143" s="47" t="s">
        <v>28</v>
      </c>
      <c r="M143" s="48">
        <f t="shared" si="10"/>
        <v>0.26357635565597626</v>
      </c>
      <c r="N143" s="48">
        <f t="shared" si="11"/>
        <v>0.40871369294605808</v>
      </c>
      <c r="O143" s="49" t="s">
        <v>214</v>
      </c>
      <c r="P143" s="10"/>
      <c r="S143" s="11"/>
    </row>
    <row r="144" spans="1:19" ht="14.25" customHeight="1" x14ac:dyDescent="0.25">
      <c r="A144" s="79"/>
      <c r="B144" s="76" t="s">
        <v>60</v>
      </c>
      <c r="C144" s="46" t="s">
        <v>216</v>
      </c>
      <c r="D144" s="47">
        <v>1000</v>
      </c>
      <c r="E144" s="47">
        <v>231</v>
      </c>
      <c r="F144" s="47">
        <v>135</v>
      </c>
      <c r="G144" s="47">
        <f t="shared" si="8"/>
        <v>267.5556016980396</v>
      </c>
      <c r="H144" s="47">
        <v>1310</v>
      </c>
      <c r="I144" s="47">
        <v>381</v>
      </c>
      <c r="J144" s="47">
        <v>156</v>
      </c>
      <c r="K144" s="47">
        <f t="shared" si="9"/>
        <v>412</v>
      </c>
      <c r="L144" s="47" t="s">
        <v>32</v>
      </c>
      <c r="M144" s="48">
        <f t="shared" si="10"/>
        <v>0.2675556016980396</v>
      </c>
      <c r="N144" s="48">
        <f t="shared" si="11"/>
        <v>0.31450381679389311</v>
      </c>
      <c r="O144" s="49" t="s">
        <v>217</v>
      </c>
      <c r="P144" s="10"/>
      <c r="S144" s="10"/>
    </row>
    <row r="145" spans="1:19" ht="14.25" customHeight="1" thickBot="1" x14ac:dyDescent="0.3">
      <c r="A145" s="80"/>
      <c r="B145" s="81"/>
      <c r="C145" s="50" t="s">
        <v>217</v>
      </c>
      <c r="D145" s="51">
        <v>1000</v>
      </c>
      <c r="E145" s="51">
        <v>238</v>
      </c>
      <c r="F145" s="51">
        <v>69.400000000000006</v>
      </c>
      <c r="G145" s="51">
        <f t="shared" si="8"/>
        <v>247.91200051631225</v>
      </c>
      <c r="H145" s="51">
        <v>1500</v>
      </c>
      <c r="I145" s="51">
        <v>387.61386110000001</v>
      </c>
      <c r="J145" s="51">
        <v>148.92013549804599</v>
      </c>
      <c r="K145" s="51">
        <f t="shared" si="9"/>
        <v>415</v>
      </c>
      <c r="L145" s="51" t="s">
        <v>32</v>
      </c>
      <c r="M145" s="52">
        <f t="shared" si="10"/>
        <v>0.24791200051631224</v>
      </c>
      <c r="N145" s="52">
        <f t="shared" si="11"/>
        <v>0.27666666666666667</v>
      </c>
      <c r="O145" s="53" t="s">
        <v>216</v>
      </c>
      <c r="P145" s="10"/>
      <c r="S145" s="10"/>
    </row>
    <row r="146" spans="1:19" ht="14.25" customHeight="1" x14ac:dyDescent="0.25">
      <c r="A146" s="13" t="s">
        <v>218</v>
      </c>
      <c r="C146" s="8"/>
      <c r="D146" s="8"/>
      <c r="G146"/>
      <c r="K146" s="37"/>
      <c r="L146" s="1"/>
      <c r="M146" s="1"/>
      <c r="O146" s="10"/>
      <c r="R146" s="10"/>
    </row>
    <row r="147" spans="1:19" ht="14.25" customHeight="1" x14ac:dyDescent="0.25">
      <c r="A147" s="14" t="s">
        <v>219</v>
      </c>
      <c r="G147"/>
      <c r="K147" s="37"/>
      <c r="L147" s="1"/>
      <c r="M147" s="1"/>
      <c r="O147" s="10"/>
    </row>
    <row r="148" spans="1:19" ht="14.25" customHeight="1" x14ac:dyDescent="0.25">
      <c r="G148"/>
      <c r="K148" s="37"/>
      <c r="L148" s="1"/>
      <c r="M148" s="1"/>
    </row>
    <row r="151" spans="1:19" ht="14.25" customHeight="1" x14ac:dyDescent="0.25">
      <c r="E151" s="9"/>
      <c r="F151" s="9"/>
      <c r="G151" s="9"/>
    </row>
    <row r="152" spans="1:19" ht="14.25" customHeight="1" x14ac:dyDescent="0.25">
      <c r="E152" s="9"/>
      <c r="F152" s="9"/>
      <c r="G152" s="9"/>
    </row>
  </sheetData>
  <mergeCells count="20">
    <mergeCell ref="B58:B60"/>
    <mergeCell ref="B50:B57"/>
    <mergeCell ref="B45:B49"/>
    <mergeCell ref="A121:A145"/>
    <mergeCell ref="B144:B145"/>
    <mergeCell ref="B121:B143"/>
    <mergeCell ref="A45:A60"/>
    <mergeCell ref="A61:A120"/>
    <mergeCell ref="B118:B120"/>
    <mergeCell ref="B113:B116"/>
    <mergeCell ref="B69:B112"/>
    <mergeCell ref="B61:B68"/>
    <mergeCell ref="A3:A30"/>
    <mergeCell ref="B3:B9"/>
    <mergeCell ref="B10:B24"/>
    <mergeCell ref="B25:B30"/>
    <mergeCell ref="A31:A44"/>
    <mergeCell ref="B31:B39"/>
    <mergeCell ref="B42:B44"/>
    <mergeCell ref="B40:B41"/>
  </mergeCells>
  <conditionalFormatting sqref="K146:K148">
    <cfRule type="colorScale" priority="2">
      <colorScale>
        <cfvo type="min"/>
        <cfvo type="max"/>
        <color rgb="FFFCFCFF"/>
        <color rgb="FFF8696B"/>
      </colorScale>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1"/>
  <sheetViews>
    <sheetView tabSelected="1" zoomScale="110" zoomScaleNormal="110" workbookViewId="0">
      <selection activeCell="A7" sqref="A7:F7"/>
    </sheetView>
  </sheetViews>
  <sheetFormatPr defaultRowHeight="15" x14ac:dyDescent="0.25"/>
  <cols>
    <col min="1" max="1" width="20.28515625" customWidth="1"/>
    <col min="2" max="2" width="12.42578125" customWidth="1"/>
    <col min="3" max="3" width="12" customWidth="1"/>
    <col min="4" max="4" width="11" customWidth="1"/>
    <col min="5" max="5" width="17.42578125" customWidth="1"/>
    <col min="6" max="6" width="46.42578125" customWidth="1"/>
    <col min="7" max="7" width="15.42578125" customWidth="1"/>
    <col min="8" max="8" width="41.28515625" customWidth="1"/>
  </cols>
  <sheetData>
    <row r="1" spans="1:8" ht="15.75" thickBot="1" x14ac:dyDescent="0.3">
      <c r="A1" s="30" t="s">
        <v>220</v>
      </c>
    </row>
    <row r="2" spans="1:8" ht="28.5" customHeight="1" thickBot="1" x14ac:dyDescent="0.3">
      <c r="A2" s="18" t="s">
        <v>221</v>
      </c>
      <c r="B2" s="19" t="s">
        <v>222</v>
      </c>
      <c r="C2" s="19" t="s">
        <v>223</v>
      </c>
      <c r="D2" s="19" t="s">
        <v>224</v>
      </c>
      <c r="E2" s="19" t="s">
        <v>225</v>
      </c>
      <c r="F2" s="27" t="s">
        <v>226</v>
      </c>
      <c r="G2" s="28" t="s">
        <v>227</v>
      </c>
      <c r="H2" s="26" t="s">
        <v>228</v>
      </c>
    </row>
    <row r="3" spans="1:8" ht="34.5" thickTop="1" x14ac:dyDescent="0.25">
      <c r="A3" s="20" t="s">
        <v>229</v>
      </c>
      <c r="B3" s="29">
        <v>-64</v>
      </c>
      <c r="C3" s="29">
        <v>-64</v>
      </c>
      <c r="D3" s="29">
        <v>-64</v>
      </c>
      <c r="E3" s="17" t="s">
        <v>230</v>
      </c>
      <c r="F3" s="17" t="s">
        <v>231</v>
      </c>
      <c r="G3" s="17" t="s">
        <v>232</v>
      </c>
      <c r="H3" s="61" t="s">
        <v>233</v>
      </c>
    </row>
    <row r="4" spans="1:8" ht="33.75" customHeight="1" x14ac:dyDescent="0.25">
      <c r="A4" s="21" t="s">
        <v>234</v>
      </c>
      <c r="B4" s="29">
        <v>-30</v>
      </c>
      <c r="C4" s="29">
        <v>-30</v>
      </c>
      <c r="D4" s="29">
        <v>-30</v>
      </c>
      <c r="E4" s="17" t="s">
        <v>230</v>
      </c>
      <c r="F4" s="17" t="s">
        <v>231</v>
      </c>
      <c r="G4" s="17" t="s">
        <v>235</v>
      </c>
      <c r="H4" s="57" t="s">
        <v>236</v>
      </c>
    </row>
    <row r="5" spans="1:8" ht="33.75" x14ac:dyDescent="0.25">
      <c r="A5" s="21" t="s">
        <v>237</v>
      </c>
      <c r="B5" s="29">
        <v>30</v>
      </c>
      <c r="C5" s="29">
        <v>30</v>
      </c>
      <c r="D5" s="29">
        <v>30</v>
      </c>
      <c r="E5" s="17" t="s">
        <v>230</v>
      </c>
      <c r="F5" s="17" t="s">
        <v>231</v>
      </c>
      <c r="G5" s="17" t="s">
        <v>238</v>
      </c>
      <c r="H5" s="57" t="s">
        <v>239</v>
      </c>
    </row>
    <row r="6" spans="1:8" ht="44.25" customHeight="1" thickBot="1" x14ac:dyDescent="0.3">
      <c r="A6" s="22" t="s">
        <v>240</v>
      </c>
      <c r="B6" s="58">
        <v>456</v>
      </c>
      <c r="C6" s="58">
        <v>393</v>
      </c>
      <c r="D6" s="58">
        <v>456</v>
      </c>
      <c r="E6" s="59" t="s">
        <v>241</v>
      </c>
      <c r="F6" s="59" t="s">
        <v>242</v>
      </c>
      <c r="G6" s="59" t="s">
        <v>230</v>
      </c>
      <c r="H6" s="60" t="s">
        <v>231</v>
      </c>
    </row>
    <row r="7" spans="1:8" ht="27" customHeight="1" x14ac:dyDescent="0.25">
      <c r="A7" s="83" t="s">
        <v>243</v>
      </c>
      <c r="B7" s="83"/>
      <c r="C7" s="83"/>
      <c r="D7" s="83"/>
      <c r="E7" s="83"/>
      <c r="F7" s="83"/>
    </row>
    <row r="8" spans="1:8" ht="49.5" customHeight="1" x14ac:dyDescent="0.25">
      <c r="A8" s="83" t="s">
        <v>244</v>
      </c>
      <c r="B8" s="83"/>
      <c r="C8" s="83"/>
      <c r="D8" s="83"/>
      <c r="E8" s="83"/>
      <c r="F8" s="83"/>
    </row>
    <row r="9" spans="1:8" ht="48" customHeight="1" x14ac:dyDescent="0.25">
      <c r="A9" s="83" t="s">
        <v>245</v>
      </c>
      <c r="B9" s="83"/>
      <c r="C9" s="83"/>
      <c r="D9" s="83"/>
      <c r="E9" s="83"/>
      <c r="F9" s="83"/>
    </row>
    <row r="10" spans="1:8" ht="14.45" customHeight="1" x14ac:dyDescent="0.25">
      <c r="A10" s="25"/>
      <c r="B10" s="25"/>
      <c r="C10" s="25"/>
      <c r="D10" s="25"/>
      <c r="E10" s="25"/>
    </row>
    <row r="11" spans="1:8" x14ac:dyDescent="0.25">
      <c r="A11" s="25"/>
      <c r="B11" s="25"/>
      <c r="C11" s="25"/>
      <c r="D11" s="25"/>
      <c r="E11" s="25"/>
    </row>
  </sheetData>
  <mergeCells count="3">
    <mergeCell ref="A7:F7"/>
    <mergeCell ref="A8:F8"/>
    <mergeCell ref="A9:F9"/>
  </mergeCells>
  <pageMargins left="0.7" right="0.7" top="0.75" bottom="0.75" header="0.3" footer="0.3"/>
  <pageSetup paperSize="9" orientation="portrait"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E6709-2087-4E8B-BF26-7E4048AD0C00}">
  <dimension ref="A1:S29"/>
  <sheetViews>
    <sheetView zoomScale="85" zoomScaleNormal="85" workbookViewId="0">
      <pane xSplit="3" ySplit="2" topLeftCell="D5" activePane="bottomRight" state="frozen"/>
      <selection pane="topRight" activeCell="D1" sqref="D1"/>
      <selection pane="bottomLeft" activeCell="A3" sqref="A3"/>
      <selection pane="bottomRight" activeCell="M22" sqref="M22"/>
    </sheetView>
  </sheetViews>
  <sheetFormatPr defaultRowHeight="15" x14ac:dyDescent="0.25"/>
  <cols>
    <col min="1" max="1" width="9.140625" style="1" customWidth="1"/>
    <col min="2" max="2" width="10.140625" customWidth="1"/>
    <col min="3" max="3" width="46.7109375" customWidth="1"/>
    <col min="4" max="4" width="10.42578125" style="1" customWidth="1"/>
    <col min="5" max="5" width="10.28515625" style="1" customWidth="1"/>
    <col min="6" max="6" width="11.42578125" style="1" customWidth="1"/>
    <col min="7" max="7" width="12.28515625" style="1" customWidth="1"/>
    <col min="8" max="8" width="15.140625" style="1" customWidth="1"/>
    <col min="9" max="9" width="11.5703125" style="1" customWidth="1"/>
    <col min="10" max="10" width="13.42578125" style="1" bestFit="1" customWidth="1"/>
    <col min="11" max="11" width="13.42578125" style="1" customWidth="1"/>
    <col min="12" max="12" width="11" style="1" bestFit="1" customWidth="1"/>
    <col min="13" max="13" width="8.140625" style="6" customWidth="1"/>
    <col min="14" max="14" width="11" style="6" customWidth="1"/>
    <col min="15" max="15" width="45.28515625" customWidth="1"/>
    <col min="16" max="16" width="44.85546875" customWidth="1"/>
  </cols>
  <sheetData>
    <row r="1" spans="1:19" ht="15.75" thickBot="1" x14ac:dyDescent="0.3">
      <c r="A1" s="31" t="s">
        <v>246</v>
      </c>
    </row>
    <row r="2" spans="1:19" ht="43.5" customHeight="1" thickTop="1" thickBot="1" x14ac:dyDescent="0.3">
      <c r="A2" s="18" t="s">
        <v>13</v>
      </c>
      <c r="B2" s="23" t="s">
        <v>14</v>
      </c>
      <c r="C2" s="23" t="s">
        <v>15</v>
      </c>
      <c r="D2" s="23" t="s">
        <v>16</v>
      </c>
      <c r="E2" s="23" t="s">
        <v>17</v>
      </c>
      <c r="F2" s="23" t="s">
        <v>247</v>
      </c>
      <c r="G2" s="23" t="s">
        <v>248</v>
      </c>
      <c r="H2" s="23" t="s">
        <v>19</v>
      </c>
      <c r="I2" s="23" t="s">
        <v>20</v>
      </c>
      <c r="J2" s="23" t="s">
        <v>249</v>
      </c>
      <c r="K2" s="23" t="s">
        <v>276</v>
      </c>
      <c r="L2" s="23" t="s">
        <v>21</v>
      </c>
      <c r="M2" s="23" t="s">
        <v>22</v>
      </c>
      <c r="N2" s="23" t="s">
        <v>23</v>
      </c>
      <c r="O2" s="24" t="s">
        <v>24</v>
      </c>
      <c r="P2" s="32"/>
      <c r="Q2" s="32"/>
      <c r="R2" s="12"/>
    </row>
    <row r="3" spans="1:19" ht="15.75" thickTop="1" x14ac:dyDescent="0.25">
      <c r="A3" s="62" t="s">
        <v>90</v>
      </c>
      <c r="B3" s="68" t="s">
        <v>91</v>
      </c>
      <c r="C3" s="46" t="s">
        <v>250</v>
      </c>
      <c r="D3" s="47">
        <v>743</v>
      </c>
      <c r="E3" s="47">
        <v>364.15051269531199</v>
      </c>
      <c r="F3" s="47">
        <v>94.730384826660099</v>
      </c>
      <c r="G3" s="47">
        <f>SQRT(E3^2+F3^2)</f>
        <v>376.27043692757167</v>
      </c>
      <c r="H3" s="47">
        <v>743</v>
      </c>
      <c r="I3" s="47">
        <v>478.39260864257801</v>
      </c>
      <c r="J3" s="47">
        <v>102.71791076660099</v>
      </c>
      <c r="K3" s="47">
        <f>SQRT(I3^2+J3^2)</f>
        <v>489.29587898949876</v>
      </c>
      <c r="L3" s="46" t="s">
        <v>28</v>
      </c>
      <c r="M3" s="48">
        <f>G3/D3</f>
        <v>0.5064205073049417</v>
      </c>
      <c r="N3" s="48">
        <f>K3/H3</f>
        <v>0.65854088693068469</v>
      </c>
      <c r="O3" s="49" t="s">
        <v>94</v>
      </c>
      <c r="P3" s="33"/>
      <c r="S3" s="11"/>
    </row>
    <row r="4" spans="1:19" x14ac:dyDescent="0.25">
      <c r="A4" s="63"/>
      <c r="B4" s="66"/>
      <c r="C4" s="46" t="s">
        <v>94</v>
      </c>
      <c r="D4" s="47">
        <v>1185</v>
      </c>
      <c r="E4" s="47">
        <v>417.08203125</v>
      </c>
      <c r="F4" s="47">
        <v>0.88004618883132901</v>
      </c>
      <c r="G4" s="47">
        <f t="shared" ref="G4:G23" si="0">SQRT(E4^2+F4^2)</f>
        <v>417.08295970096935</v>
      </c>
      <c r="H4" s="47">
        <v>1303</v>
      </c>
      <c r="I4" s="47">
        <v>706.65655517578102</v>
      </c>
      <c r="J4" s="47">
        <v>35.1948432922363</v>
      </c>
      <c r="K4" s="47">
        <f t="shared" ref="K4:K23" si="1">SQRT(I4^2+J4^2)</f>
        <v>707.53244728935692</v>
      </c>
      <c r="L4" s="46" t="s">
        <v>28</v>
      </c>
      <c r="M4" s="48">
        <f t="shared" ref="M4:M23" si="2">G4/D4</f>
        <v>0.35196874236368719</v>
      </c>
      <c r="N4" s="48">
        <f t="shared" ref="N4:N23" si="3">K4/H4</f>
        <v>0.54300264565568457</v>
      </c>
      <c r="O4" s="49" t="s">
        <v>95</v>
      </c>
      <c r="P4" s="33"/>
      <c r="S4" s="11"/>
    </row>
    <row r="5" spans="1:19" x14ac:dyDescent="0.25">
      <c r="A5" s="63"/>
      <c r="B5" s="66"/>
      <c r="C5" s="46" t="s">
        <v>95</v>
      </c>
      <c r="D5" s="47">
        <v>1185</v>
      </c>
      <c r="E5" s="47">
        <v>413.30633544921801</v>
      </c>
      <c r="F5" s="47">
        <v>4.3569536209999997</v>
      </c>
      <c r="G5" s="47">
        <f t="shared" si="0"/>
        <v>413.32929967196503</v>
      </c>
      <c r="H5" s="47">
        <v>1303</v>
      </c>
      <c r="I5" s="47">
        <v>704.91748050000001</v>
      </c>
      <c r="J5" s="47">
        <v>29.898666380000002</v>
      </c>
      <c r="K5" s="47">
        <f t="shared" si="1"/>
        <v>705.55126289006841</v>
      </c>
      <c r="L5" s="46" t="s">
        <v>28</v>
      </c>
      <c r="M5" s="48">
        <f t="shared" si="2"/>
        <v>0.34880109676959076</v>
      </c>
      <c r="N5" s="48">
        <f t="shared" si="3"/>
        <v>0.54148216645438862</v>
      </c>
      <c r="O5" s="49" t="s">
        <v>94</v>
      </c>
      <c r="P5" s="33"/>
      <c r="S5" s="11"/>
    </row>
    <row r="6" spans="1:19" x14ac:dyDescent="0.25">
      <c r="A6" s="63"/>
      <c r="B6" s="66"/>
      <c r="C6" s="46" t="s">
        <v>96</v>
      </c>
      <c r="D6" s="47">
        <v>1145</v>
      </c>
      <c r="E6" s="47">
        <v>493.88946533203102</v>
      </c>
      <c r="F6" s="47">
        <v>0.110942125320434</v>
      </c>
      <c r="G6" s="47">
        <f t="shared" si="0"/>
        <v>493.88947779246587</v>
      </c>
      <c r="H6" s="47">
        <v>1343</v>
      </c>
      <c r="I6" s="47">
        <v>834.23596191406205</v>
      </c>
      <c r="J6" s="47">
        <v>148.238845825195</v>
      </c>
      <c r="K6" s="47">
        <f t="shared" si="1"/>
        <v>847.30419305127145</v>
      </c>
      <c r="L6" s="46" t="s">
        <v>28</v>
      </c>
      <c r="M6" s="48">
        <f t="shared" si="2"/>
        <v>0.43134452208948987</v>
      </c>
      <c r="N6" s="48">
        <f t="shared" si="3"/>
        <v>0.63090409013497506</v>
      </c>
      <c r="O6" s="49" t="s">
        <v>97</v>
      </c>
      <c r="P6" s="33"/>
      <c r="S6" s="11"/>
    </row>
    <row r="7" spans="1:19" x14ac:dyDescent="0.25">
      <c r="A7" s="63"/>
      <c r="B7" s="67"/>
      <c r="C7" s="46" t="s">
        <v>97</v>
      </c>
      <c r="D7" s="47">
        <v>1145</v>
      </c>
      <c r="E7" s="47">
        <v>492.56018066406199</v>
      </c>
      <c r="F7" s="47">
        <v>0.113832950592041</v>
      </c>
      <c r="G7" s="47">
        <f t="shared" si="0"/>
        <v>492.56019381772421</v>
      </c>
      <c r="H7" s="47">
        <v>1343</v>
      </c>
      <c r="I7" s="47">
        <v>833.52404785156205</v>
      </c>
      <c r="J7" s="47">
        <v>148.42733764648401</v>
      </c>
      <c r="K7" s="47">
        <f t="shared" si="1"/>
        <v>846.63629316706965</v>
      </c>
      <c r="L7" s="46" t="s">
        <v>28</v>
      </c>
      <c r="M7" s="48">
        <f t="shared" si="2"/>
        <v>0.43018357538665869</v>
      </c>
      <c r="N7" s="48">
        <f t="shared" si="3"/>
        <v>0.63040677078709584</v>
      </c>
      <c r="O7" s="49" t="s">
        <v>96</v>
      </c>
      <c r="P7" s="33"/>
      <c r="S7" s="11"/>
    </row>
    <row r="8" spans="1:19" x14ac:dyDescent="0.25">
      <c r="A8" s="63"/>
      <c r="B8" s="68" t="s">
        <v>38</v>
      </c>
      <c r="C8" s="46" t="s">
        <v>98</v>
      </c>
      <c r="D8" s="47">
        <v>369</v>
      </c>
      <c r="E8" s="47">
        <v>131.332595825195</v>
      </c>
      <c r="F8" s="47">
        <v>19.815851211547798</v>
      </c>
      <c r="G8" s="47">
        <f t="shared" si="0"/>
        <v>132.819120180124</v>
      </c>
      <c r="H8" s="47">
        <v>369</v>
      </c>
      <c r="I8" s="47">
        <v>237.760498046875</v>
      </c>
      <c r="J8" s="47">
        <v>30.577621459960898</v>
      </c>
      <c r="K8" s="47">
        <f t="shared" si="1"/>
        <v>239.71867963437208</v>
      </c>
      <c r="L8" s="46" t="s">
        <v>28</v>
      </c>
      <c r="M8" s="48">
        <f t="shared" si="2"/>
        <v>0.35994341512228728</v>
      </c>
      <c r="N8" s="48">
        <f t="shared" si="3"/>
        <v>0.64964411825033086</v>
      </c>
      <c r="O8" s="49" t="s">
        <v>100</v>
      </c>
      <c r="P8" s="33"/>
      <c r="S8" s="11"/>
    </row>
    <row r="9" spans="1:19" x14ac:dyDescent="0.25">
      <c r="A9" s="63"/>
      <c r="B9" s="66"/>
      <c r="C9" s="46" t="s">
        <v>100</v>
      </c>
      <c r="D9" s="47">
        <v>369</v>
      </c>
      <c r="E9" s="47">
        <v>131.332595825195</v>
      </c>
      <c r="F9" s="47">
        <v>19.815851211547798</v>
      </c>
      <c r="G9" s="47">
        <f t="shared" si="0"/>
        <v>132.819120180124</v>
      </c>
      <c r="H9" s="47">
        <v>369</v>
      </c>
      <c r="I9" s="47">
        <v>237.760498046875</v>
      </c>
      <c r="J9" s="47">
        <v>30.577621459960898</v>
      </c>
      <c r="K9" s="47">
        <f t="shared" si="1"/>
        <v>239.71867963437208</v>
      </c>
      <c r="L9" s="46" t="s">
        <v>28</v>
      </c>
      <c r="M9" s="48">
        <f t="shared" si="2"/>
        <v>0.35994341512228728</v>
      </c>
      <c r="N9" s="48">
        <f t="shared" si="3"/>
        <v>0.64964411825033086</v>
      </c>
      <c r="O9" s="49" t="s">
        <v>98</v>
      </c>
      <c r="P9" s="33"/>
      <c r="S9" s="11"/>
    </row>
    <row r="10" spans="1:19" x14ac:dyDescent="0.25">
      <c r="A10" s="63"/>
      <c r="B10" s="66"/>
      <c r="C10" s="46" t="s">
        <v>101</v>
      </c>
      <c r="D10" s="47">
        <v>230</v>
      </c>
      <c r="E10" s="47">
        <v>157.02963256835901</v>
      </c>
      <c r="F10" s="47">
        <v>10.4795589447021</v>
      </c>
      <c r="G10" s="47">
        <f t="shared" si="0"/>
        <v>157.37892698906458</v>
      </c>
      <c r="H10" s="47">
        <v>230</v>
      </c>
      <c r="I10" s="47">
        <v>157.029693603515</v>
      </c>
      <c r="J10" s="47">
        <v>11.6982831954956</v>
      </c>
      <c r="K10" s="47">
        <f t="shared" si="1"/>
        <v>157.46483576638886</v>
      </c>
      <c r="L10" s="46" t="s">
        <v>28</v>
      </c>
      <c r="M10" s="48">
        <f t="shared" si="2"/>
        <v>0.68425620430028078</v>
      </c>
      <c r="N10" s="48">
        <f t="shared" si="3"/>
        <v>0.68462972072342987</v>
      </c>
      <c r="O10" s="54" t="s">
        <v>185</v>
      </c>
      <c r="P10" s="33"/>
      <c r="S10" s="11"/>
    </row>
    <row r="11" spans="1:19" x14ac:dyDescent="0.25">
      <c r="A11" s="63"/>
      <c r="B11" s="66"/>
      <c r="C11" s="46" t="s">
        <v>251</v>
      </c>
      <c r="D11" s="47">
        <v>1064</v>
      </c>
      <c r="E11" s="47">
        <v>3.80978667635645E-6</v>
      </c>
      <c r="F11" s="47">
        <v>0.91941785812377896</v>
      </c>
      <c r="G11" s="47">
        <f t="shared" si="0"/>
        <v>0.91941785813167221</v>
      </c>
      <c r="H11" s="47">
        <v>1064</v>
      </c>
      <c r="I11" s="47">
        <v>1.64101511472836E-4</v>
      </c>
      <c r="J11" s="47">
        <v>0.93169671297073298</v>
      </c>
      <c r="K11" s="47">
        <f t="shared" si="1"/>
        <v>0.93169672742248832</v>
      </c>
      <c r="L11" s="46" t="s">
        <v>28</v>
      </c>
      <c r="M11" s="48">
        <f t="shared" si="2"/>
        <v>8.6411452831924081E-4</v>
      </c>
      <c r="N11" s="48">
        <f t="shared" si="3"/>
        <v>8.7565481900609809E-4</v>
      </c>
      <c r="O11" s="49" t="s">
        <v>185</v>
      </c>
      <c r="P11" s="33"/>
      <c r="S11" s="11"/>
    </row>
    <row r="12" spans="1:19" x14ac:dyDescent="0.25">
      <c r="A12" s="63"/>
      <c r="B12" s="66"/>
      <c r="C12" s="46" t="s">
        <v>104</v>
      </c>
      <c r="D12" s="47">
        <v>97</v>
      </c>
      <c r="E12" s="47">
        <v>4.2178053263342E-6</v>
      </c>
      <c r="F12" s="47">
        <v>0.44064292311668302</v>
      </c>
      <c r="G12" s="47">
        <f t="shared" si="0"/>
        <v>0.44064292313686931</v>
      </c>
      <c r="H12" s="47">
        <v>97</v>
      </c>
      <c r="I12" s="47">
        <v>1.7668759028310799E-5</v>
      </c>
      <c r="J12" s="47">
        <v>0.44027501344680697</v>
      </c>
      <c r="K12" s="47">
        <f t="shared" si="1"/>
        <v>0.44027501380134115</v>
      </c>
      <c r="L12" s="46" t="s">
        <v>32</v>
      </c>
      <c r="M12" s="48">
        <f t="shared" si="2"/>
        <v>4.5427105478027764E-3</v>
      </c>
      <c r="N12" s="48">
        <f t="shared" si="3"/>
        <v>4.5389176680550635E-3</v>
      </c>
      <c r="O12" s="49" t="s">
        <v>185</v>
      </c>
      <c r="P12" s="39"/>
      <c r="S12" s="11"/>
    </row>
    <row r="13" spans="1:19" x14ac:dyDescent="0.25">
      <c r="A13" s="63"/>
      <c r="B13" s="66"/>
      <c r="C13" s="46" t="s">
        <v>99</v>
      </c>
      <c r="D13" s="47">
        <v>738</v>
      </c>
      <c r="E13" s="47">
        <v>69.369232177734304</v>
      </c>
      <c r="F13" s="47">
        <v>92.467346191406193</v>
      </c>
      <c r="G13" s="47">
        <f t="shared" si="0"/>
        <v>115.59541723013837</v>
      </c>
      <c r="H13" s="47">
        <v>738</v>
      </c>
      <c r="I13" s="47">
        <v>158.433837890625</v>
      </c>
      <c r="J13" s="47">
        <v>91.816116333007798</v>
      </c>
      <c r="K13" s="47">
        <f t="shared" si="1"/>
        <v>183.1160293563326</v>
      </c>
      <c r="L13" s="46" t="s">
        <v>28</v>
      </c>
      <c r="M13" s="48">
        <f t="shared" si="2"/>
        <v>0.15663335668040429</v>
      </c>
      <c r="N13" s="48">
        <f t="shared" si="3"/>
        <v>0.24812470102484094</v>
      </c>
      <c r="O13" s="49" t="s">
        <v>96</v>
      </c>
      <c r="P13" s="33"/>
      <c r="S13" s="11"/>
    </row>
    <row r="14" spans="1:19" x14ac:dyDescent="0.25">
      <c r="A14" s="63"/>
      <c r="B14" s="66"/>
      <c r="C14" s="46" t="s">
        <v>105</v>
      </c>
      <c r="D14" s="47">
        <v>356</v>
      </c>
      <c r="E14" s="47">
        <v>60.297573089599602</v>
      </c>
      <c r="F14" s="47">
        <v>34.834373474121001</v>
      </c>
      <c r="G14" s="47">
        <f t="shared" si="0"/>
        <v>69.636419320856461</v>
      </c>
      <c r="H14" s="47">
        <v>356</v>
      </c>
      <c r="I14" s="47">
        <v>104.18560791015599</v>
      </c>
      <c r="J14" s="47">
        <v>36.268310546875</v>
      </c>
      <c r="K14" s="47">
        <f t="shared" si="1"/>
        <v>110.31786458019084</v>
      </c>
      <c r="L14" s="46" t="s">
        <v>28</v>
      </c>
      <c r="M14" s="48">
        <f t="shared" si="2"/>
        <v>0.19560791944060804</v>
      </c>
      <c r="N14" s="48">
        <f t="shared" si="3"/>
        <v>0.30988164207918778</v>
      </c>
      <c r="O14" s="49" t="s">
        <v>96</v>
      </c>
      <c r="P14" s="33"/>
      <c r="S14" s="11"/>
    </row>
    <row r="15" spans="1:19" x14ac:dyDescent="0.25">
      <c r="A15" s="63"/>
      <c r="B15" s="67"/>
      <c r="C15" s="46" t="s">
        <v>106</v>
      </c>
      <c r="D15" s="47">
        <v>356</v>
      </c>
      <c r="E15" s="47">
        <v>60.297573089599602</v>
      </c>
      <c r="F15" s="47">
        <v>34.834373474121001</v>
      </c>
      <c r="G15" s="47">
        <f t="shared" si="0"/>
        <v>69.636419320856461</v>
      </c>
      <c r="H15" s="47">
        <v>356</v>
      </c>
      <c r="I15" s="47">
        <v>104.18560791015599</v>
      </c>
      <c r="J15" s="47">
        <v>36.268310546875</v>
      </c>
      <c r="K15" s="47">
        <f t="shared" si="1"/>
        <v>110.31786458019084</v>
      </c>
      <c r="L15" s="46" t="s">
        <v>28</v>
      </c>
      <c r="M15" s="48">
        <f t="shared" si="2"/>
        <v>0.19560791944060804</v>
      </c>
      <c r="N15" s="48">
        <f t="shared" si="3"/>
        <v>0.30988164207918778</v>
      </c>
      <c r="O15" s="49" t="s">
        <v>96</v>
      </c>
      <c r="P15" s="33"/>
      <c r="S15" s="11"/>
    </row>
    <row r="16" spans="1:19" x14ac:dyDescent="0.25">
      <c r="A16" s="63"/>
      <c r="B16" s="68" t="s">
        <v>107</v>
      </c>
      <c r="C16" s="46" t="s">
        <v>108</v>
      </c>
      <c r="D16" s="47">
        <v>340</v>
      </c>
      <c r="E16" s="47">
        <v>90.884239199999996</v>
      </c>
      <c r="F16" s="47">
        <v>13.245802879999999</v>
      </c>
      <c r="G16" s="47">
        <f t="shared" si="0"/>
        <v>91.844413161055314</v>
      </c>
      <c r="H16" s="47">
        <v>400</v>
      </c>
      <c r="I16" s="47">
        <v>136.2352142</v>
      </c>
      <c r="J16" s="47">
        <v>20.611574170000001</v>
      </c>
      <c r="K16" s="47">
        <f t="shared" si="1"/>
        <v>137.78559640936817</v>
      </c>
      <c r="L16" s="46" t="s">
        <v>32</v>
      </c>
      <c r="M16" s="48">
        <f t="shared" si="2"/>
        <v>0.27013062694428036</v>
      </c>
      <c r="N16" s="48">
        <f t="shared" si="3"/>
        <v>0.3444639910234204</v>
      </c>
      <c r="O16" s="49" t="s">
        <v>96</v>
      </c>
      <c r="P16" s="33"/>
      <c r="S16" s="11"/>
    </row>
    <row r="17" spans="1:19" x14ac:dyDescent="0.25">
      <c r="A17" s="63"/>
      <c r="B17" s="66"/>
      <c r="C17" s="46" t="s">
        <v>109</v>
      </c>
      <c r="D17" s="47">
        <v>340</v>
      </c>
      <c r="E17" s="47">
        <v>81.656143189999995</v>
      </c>
      <c r="F17" s="47">
        <v>11.48642635</v>
      </c>
      <c r="G17" s="47">
        <f t="shared" si="0"/>
        <v>82.460073435328425</v>
      </c>
      <c r="H17" s="47">
        <v>400</v>
      </c>
      <c r="I17" s="47">
        <v>121.1876602</v>
      </c>
      <c r="J17" s="47">
        <v>17.890350340000001</v>
      </c>
      <c r="K17" s="47">
        <f t="shared" si="1"/>
        <v>122.50107599543198</v>
      </c>
      <c r="L17" s="46" t="s">
        <v>32</v>
      </c>
      <c r="M17" s="48">
        <f t="shared" si="2"/>
        <v>0.24252962775096595</v>
      </c>
      <c r="N17" s="48">
        <f t="shared" si="3"/>
        <v>0.30625268998857996</v>
      </c>
      <c r="O17" s="49" t="s">
        <v>96</v>
      </c>
      <c r="P17" s="33"/>
      <c r="S17" s="11"/>
    </row>
    <row r="18" spans="1:19" ht="15.75" thickBot="1" x14ac:dyDescent="0.3">
      <c r="A18" s="64"/>
      <c r="B18" s="67"/>
      <c r="C18" s="46" t="s">
        <v>110</v>
      </c>
      <c r="D18" s="47">
        <v>240</v>
      </c>
      <c r="E18" s="47">
        <v>77.346023560000006</v>
      </c>
      <c r="F18" s="47">
        <v>6.8768105510000002</v>
      </c>
      <c r="G18" s="47">
        <f t="shared" si="0"/>
        <v>77.651129315022985</v>
      </c>
      <c r="H18" s="47">
        <v>240</v>
      </c>
      <c r="I18" s="47">
        <v>115.9772873</v>
      </c>
      <c r="J18" s="47">
        <v>10.946546550000001</v>
      </c>
      <c r="K18" s="47">
        <f t="shared" si="1"/>
        <v>116.49273818928825</v>
      </c>
      <c r="L18" s="46" t="s">
        <v>32</v>
      </c>
      <c r="M18" s="48">
        <f t="shared" si="2"/>
        <v>0.32354637214592913</v>
      </c>
      <c r="N18" s="48">
        <f t="shared" si="3"/>
        <v>0.48538640912203435</v>
      </c>
      <c r="O18" s="54" t="s">
        <v>96</v>
      </c>
      <c r="P18" s="33"/>
      <c r="S18" s="11"/>
    </row>
    <row r="19" spans="1:19" ht="15.75" thickTop="1" x14ac:dyDescent="0.25">
      <c r="A19" s="43"/>
      <c r="B19" s="68" t="s">
        <v>180</v>
      </c>
      <c r="C19" s="46" t="s">
        <v>252</v>
      </c>
      <c r="D19" s="47">
        <v>1000</v>
      </c>
      <c r="E19" s="47">
        <v>528.32550048828102</v>
      </c>
      <c r="F19" s="47">
        <v>55.963237759999998</v>
      </c>
      <c r="G19" s="47">
        <f t="shared" si="0"/>
        <v>531.28120468051088</v>
      </c>
      <c r="H19" s="47">
        <v>1200</v>
      </c>
      <c r="I19" s="47">
        <v>874.870849609375</v>
      </c>
      <c r="J19" s="47">
        <v>99.701210020000005</v>
      </c>
      <c r="K19" s="47">
        <f t="shared" si="1"/>
        <v>880.53355119250386</v>
      </c>
      <c r="L19" s="46" t="s">
        <v>32</v>
      </c>
      <c r="M19" s="48">
        <f t="shared" si="2"/>
        <v>0.53128120468051088</v>
      </c>
      <c r="N19" s="48">
        <f t="shared" si="3"/>
        <v>0.73377795932708656</v>
      </c>
      <c r="O19" s="49" t="s">
        <v>253</v>
      </c>
      <c r="P19" s="33"/>
      <c r="S19" s="11"/>
    </row>
    <row r="20" spans="1:19" x14ac:dyDescent="0.25">
      <c r="A20" s="63" t="s">
        <v>111</v>
      </c>
      <c r="B20" s="67"/>
      <c r="C20" s="46" t="s">
        <v>181</v>
      </c>
      <c r="D20" s="47">
        <v>1000</v>
      </c>
      <c r="E20" s="47">
        <v>533.44921875</v>
      </c>
      <c r="F20" s="47">
        <v>59.555877685546797</v>
      </c>
      <c r="G20" s="47">
        <f t="shared" si="0"/>
        <v>536.76342233043522</v>
      </c>
      <c r="H20" s="47">
        <v>1200</v>
      </c>
      <c r="I20" s="47">
        <v>877.42883300000005</v>
      </c>
      <c r="J20" s="47">
        <v>102.12435910000001</v>
      </c>
      <c r="K20" s="47">
        <f t="shared" si="1"/>
        <v>883.3519919609214</v>
      </c>
      <c r="L20" s="46" t="s">
        <v>32</v>
      </c>
      <c r="M20" s="48">
        <f t="shared" si="2"/>
        <v>0.53676342233043517</v>
      </c>
      <c r="N20" s="48">
        <f t="shared" si="3"/>
        <v>0.73612665996743454</v>
      </c>
      <c r="O20" s="49" t="s">
        <v>254</v>
      </c>
      <c r="P20" s="33"/>
      <c r="S20" s="11"/>
    </row>
    <row r="21" spans="1:19" x14ac:dyDescent="0.25">
      <c r="A21" s="63"/>
      <c r="B21" s="68" t="s">
        <v>107</v>
      </c>
      <c r="C21" s="46" t="s">
        <v>255</v>
      </c>
      <c r="D21" s="47">
        <v>700</v>
      </c>
      <c r="E21" s="47">
        <v>39.131000520000001</v>
      </c>
      <c r="F21" s="47">
        <v>35.003364560000001</v>
      </c>
      <c r="G21" s="47">
        <f t="shared" si="0"/>
        <v>52.502102169498926</v>
      </c>
      <c r="H21" s="47">
        <v>850</v>
      </c>
      <c r="I21" s="47">
        <v>92.327629090000002</v>
      </c>
      <c r="J21" s="47">
        <v>18.981836319999999</v>
      </c>
      <c r="K21" s="47">
        <f t="shared" si="1"/>
        <v>94.258692986163808</v>
      </c>
      <c r="L21" s="46" t="s">
        <v>32</v>
      </c>
      <c r="M21" s="48">
        <f t="shared" si="2"/>
        <v>7.5003003099284177E-2</v>
      </c>
      <c r="N21" s="48">
        <f t="shared" si="3"/>
        <v>0.11089257998372212</v>
      </c>
      <c r="O21" s="49" t="s">
        <v>274</v>
      </c>
      <c r="P21" s="33"/>
      <c r="S21" s="11"/>
    </row>
    <row r="22" spans="1:19" x14ac:dyDescent="0.25">
      <c r="A22" s="63"/>
      <c r="B22" s="66"/>
      <c r="C22" s="46" t="s">
        <v>256</v>
      </c>
      <c r="D22" s="47">
        <v>700</v>
      </c>
      <c r="E22" s="47">
        <v>0</v>
      </c>
      <c r="F22" s="47">
        <v>0</v>
      </c>
      <c r="G22" s="47">
        <f t="shared" si="0"/>
        <v>0</v>
      </c>
      <c r="H22" s="47">
        <v>850</v>
      </c>
      <c r="I22" s="47">
        <v>0</v>
      </c>
      <c r="J22" s="47">
        <v>0</v>
      </c>
      <c r="K22" s="47">
        <f t="shared" si="1"/>
        <v>0</v>
      </c>
      <c r="L22" s="46" t="s">
        <v>32</v>
      </c>
      <c r="M22" s="48">
        <f t="shared" si="2"/>
        <v>0</v>
      </c>
      <c r="N22" s="48">
        <f t="shared" si="3"/>
        <v>0</v>
      </c>
      <c r="O22" s="49" t="s">
        <v>185</v>
      </c>
      <c r="P22" s="40"/>
      <c r="S22" s="11"/>
    </row>
    <row r="23" spans="1:19" ht="15.75" thickBot="1" x14ac:dyDescent="0.3">
      <c r="A23" s="86"/>
      <c r="B23" s="87"/>
      <c r="C23" s="51" t="s">
        <v>146</v>
      </c>
      <c r="D23" s="51">
        <v>700</v>
      </c>
      <c r="E23" s="51">
        <v>36.148460389999997</v>
      </c>
      <c r="F23" s="51">
        <v>2.9293966290000002</v>
      </c>
      <c r="G23" s="51">
        <f t="shared" si="0"/>
        <v>36.266962282184529</v>
      </c>
      <c r="H23" s="51">
        <v>1000</v>
      </c>
      <c r="I23" s="51">
        <v>78.525176999999999</v>
      </c>
      <c r="J23" s="51">
        <v>2.0268924240000001</v>
      </c>
      <c r="K23" s="51">
        <f t="shared" si="1"/>
        <v>78.551331725056059</v>
      </c>
      <c r="L23" s="50" t="s">
        <v>32</v>
      </c>
      <c r="M23" s="52">
        <f t="shared" si="2"/>
        <v>5.1809946117406469E-2</v>
      </c>
      <c r="N23" s="55">
        <f t="shared" si="3"/>
        <v>7.8551331725056059E-2</v>
      </c>
      <c r="O23" s="56" t="s">
        <v>257</v>
      </c>
      <c r="P23" s="40"/>
      <c r="S23" s="11"/>
    </row>
    <row r="24" spans="1:19" x14ac:dyDescent="0.25">
      <c r="A24" s="13" t="s">
        <v>218</v>
      </c>
      <c r="B24" s="8"/>
      <c r="C24" s="8"/>
      <c r="D24" s="8"/>
      <c r="L24" s="6"/>
      <c r="M24" s="1"/>
      <c r="N24" s="1"/>
      <c r="P24" s="10"/>
      <c r="S24" s="10"/>
    </row>
    <row r="25" spans="1:19" x14ac:dyDescent="0.25">
      <c r="A25" s="84" t="s">
        <v>258</v>
      </c>
      <c r="B25" s="85"/>
      <c r="C25" s="85"/>
      <c r="D25" s="85"/>
      <c r="E25" s="85"/>
      <c r="F25" s="85"/>
      <c r="G25" s="85"/>
      <c r="H25" s="85"/>
      <c r="L25" s="6"/>
      <c r="M25" s="1"/>
      <c r="N25" s="1"/>
      <c r="P25" s="10"/>
      <c r="S25" s="10"/>
    </row>
    <row r="28" spans="1:19" x14ac:dyDescent="0.25">
      <c r="E28" s="9"/>
      <c r="F28" s="9"/>
      <c r="G28" s="9"/>
    </row>
    <row r="29" spans="1:19" x14ac:dyDescent="0.25">
      <c r="E29" s="9"/>
      <c r="F29" s="9"/>
      <c r="G29" s="9"/>
    </row>
  </sheetData>
  <mergeCells count="8">
    <mergeCell ref="A25:H25"/>
    <mergeCell ref="A3:A18"/>
    <mergeCell ref="B3:B7"/>
    <mergeCell ref="B8:B15"/>
    <mergeCell ref="B16:B18"/>
    <mergeCell ref="A20:A23"/>
    <mergeCell ref="B21:B23"/>
    <mergeCell ref="B19:B20"/>
  </mergeCells>
  <conditionalFormatting sqref="L24:L25">
    <cfRule type="colorScale" priority="3">
      <colorScale>
        <cfvo type="min"/>
        <cfvo type="max"/>
        <color rgb="FFFCFCFF"/>
        <color rgb="FFF8696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F99E-58D0-44CB-ACF4-4B0E185C2B65}">
  <dimension ref="A1:H11"/>
  <sheetViews>
    <sheetView zoomScale="120" zoomScaleNormal="120" workbookViewId="0">
      <selection activeCell="G8" sqref="G8"/>
    </sheetView>
  </sheetViews>
  <sheetFormatPr defaultRowHeight="15" x14ac:dyDescent="0.25"/>
  <cols>
    <col min="1" max="1" width="20.28515625" customWidth="1"/>
    <col min="2" max="2" width="11.7109375" customWidth="1"/>
    <col min="3" max="3" width="12" customWidth="1"/>
    <col min="4" max="4" width="11" customWidth="1"/>
    <col min="5" max="5" width="17.42578125" customWidth="1"/>
    <col min="6" max="6" width="46.140625" customWidth="1"/>
    <col min="7" max="7" width="15.42578125" customWidth="1"/>
    <col min="8" max="8" width="38.28515625" customWidth="1"/>
  </cols>
  <sheetData>
    <row r="1" spans="1:8" ht="15.75" thickBot="1" x14ac:dyDescent="0.3">
      <c r="A1" s="30" t="s">
        <v>259</v>
      </c>
    </row>
    <row r="2" spans="1:8" ht="28.5" customHeight="1" thickBot="1" x14ac:dyDescent="0.3">
      <c r="A2" s="18" t="s">
        <v>221</v>
      </c>
      <c r="B2" s="19" t="s">
        <v>222</v>
      </c>
      <c r="C2" s="19" t="s">
        <v>223</v>
      </c>
      <c r="D2" s="19" t="s">
        <v>224</v>
      </c>
      <c r="E2" s="19" t="s">
        <v>225</v>
      </c>
      <c r="F2" s="27" t="s">
        <v>226</v>
      </c>
      <c r="G2" s="28" t="s">
        <v>227</v>
      </c>
      <c r="H2" s="26" t="s">
        <v>228</v>
      </c>
    </row>
    <row r="3" spans="1:8" ht="34.5" thickTop="1" x14ac:dyDescent="0.25">
      <c r="A3" s="20" t="s">
        <v>229</v>
      </c>
      <c r="B3" s="29">
        <v>1476</v>
      </c>
      <c r="C3" s="29">
        <v>-627</v>
      </c>
      <c r="D3" s="29">
        <v>1476</v>
      </c>
      <c r="E3" s="17" t="s">
        <v>260</v>
      </c>
      <c r="F3" s="17" t="s">
        <v>261</v>
      </c>
      <c r="G3" s="17" t="s">
        <v>262</v>
      </c>
      <c r="H3" s="57" t="s">
        <v>263</v>
      </c>
    </row>
    <row r="4" spans="1:8" ht="33.75" x14ac:dyDescent="0.25">
      <c r="A4" s="21" t="s">
        <v>234</v>
      </c>
      <c r="B4" s="29">
        <v>-483</v>
      </c>
      <c r="C4" s="29">
        <v>-674</v>
      </c>
      <c r="D4" s="29">
        <v>-278</v>
      </c>
      <c r="E4" s="17" t="s">
        <v>264</v>
      </c>
      <c r="F4" s="17" t="s">
        <v>265</v>
      </c>
      <c r="G4" s="17" t="s">
        <v>266</v>
      </c>
      <c r="H4" s="57" t="s">
        <v>267</v>
      </c>
    </row>
    <row r="5" spans="1:8" ht="22.5" x14ac:dyDescent="0.25">
      <c r="A5" s="21" t="s">
        <v>237</v>
      </c>
      <c r="B5" s="29">
        <v>-54</v>
      </c>
      <c r="C5" s="29">
        <v>-125</v>
      </c>
      <c r="D5" s="29">
        <v>-54</v>
      </c>
      <c r="E5" s="17" t="s">
        <v>268</v>
      </c>
      <c r="F5" s="17" t="s">
        <v>269</v>
      </c>
      <c r="G5" s="17" t="s">
        <v>262</v>
      </c>
      <c r="H5" s="57" t="s">
        <v>263</v>
      </c>
    </row>
    <row r="6" spans="1:8" ht="34.5" thickBot="1" x14ac:dyDescent="0.3">
      <c r="A6" s="22" t="s">
        <v>240</v>
      </c>
      <c r="B6" s="58">
        <v>-459</v>
      </c>
      <c r="C6" s="58">
        <v>-459</v>
      </c>
      <c r="D6" s="58">
        <v>-265</v>
      </c>
      <c r="E6" s="59" t="s">
        <v>270</v>
      </c>
      <c r="F6" s="59" t="s">
        <v>271</v>
      </c>
      <c r="G6" s="59" t="s">
        <v>272</v>
      </c>
      <c r="H6" s="60" t="s">
        <v>273</v>
      </c>
    </row>
    <row r="7" spans="1:8" ht="27" customHeight="1" x14ac:dyDescent="0.25">
      <c r="A7" s="83" t="s">
        <v>243</v>
      </c>
      <c r="B7" s="83"/>
      <c r="C7" s="83"/>
      <c r="D7" s="83"/>
      <c r="E7" s="83"/>
      <c r="F7" s="83"/>
    </row>
    <row r="8" spans="1:8" ht="35.450000000000003" customHeight="1" x14ac:dyDescent="0.25">
      <c r="A8" s="83" t="s">
        <v>244</v>
      </c>
      <c r="B8" s="83"/>
      <c r="C8" s="83"/>
      <c r="D8" s="83"/>
      <c r="E8" s="83"/>
      <c r="F8" s="83"/>
    </row>
    <row r="9" spans="1:8" ht="46.5" customHeight="1" x14ac:dyDescent="0.25">
      <c r="A9" s="83" t="s">
        <v>245</v>
      </c>
      <c r="B9" s="83"/>
      <c r="C9" s="83"/>
      <c r="D9" s="83"/>
      <c r="E9" s="83"/>
      <c r="F9" s="83"/>
    </row>
    <row r="10" spans="1:8" x14ac:dyDescent="0.25">
      <c r="A10" s="35"/>
      <c r="B10" s="35"/>
      <c r="C10" s="35"/>
      <c r="D10" s="35"/>
      <c r="E10" s="35"/>
      <c r="F10" s="35"/>
    </row>
    <row r="11" spans="1:8" x14ac:dyDescent="0.25">
      <c r="A11" s="35"/>
      <c r="B11" s="35"/>
      <c r="C11" s="35"/>
      <c r="D11" s="35"/>
      <c r="E11" s="35"/>
      <c r="F11" s="35"/>
    </row>
  </sheetData>
  <mergeCells count="3">
    <mergeCell ref="A7:F7"/>
    <mergeCell ref="A8:F8"/>
    <mergeCell ref="A9:F9"/>
  </mergeCells>
  <pageMargins left="0.7" right="0.7" top="0.75" bottom="0.75" header="0.3" footer="0.3"/>
  <pageSetup paperSize="9" orientation="portrait"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c36bc6de0bf403e9ed4dec84c72e21e xmlns="5d1a2284-45bc-4927-a9f9-e51f9f17c21a">
      <Terms xmlns="http://schemas.microsoft.com/office/infopath/2007/PartnerControls"/>
    </fc36bc6de0bf403e9ed4dec84c72e21e>
    <TaxCatchAll xmlns="5d1a2284-45bc-4927-a9f9-e51f9f17c21a" xsi:nil="true"/>
    <TaxKeywordTaxHTField xmlns="5d1a2284-45bc-4927-a9f9-e51f9f17c21a">
      <Terms xmlns="http://schemas.microsoft.com/office/infopath/2007/PartnerControls"/>
    </TaxKeywordTaxHTField>
  </documentManagement>
</p:properties>
</file>

<file path=customXml/item2.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9A2A34CB2C678B4595419B1788F379F0" ma:contentTypeVersion="4" ma:contentTypeDescription="" ma:contentTypeScope="" ma:versionID="fe4b29a840159f9e2eb42a87b0448bbc">
  <xsd:schema xmlns:xsd="http://www.w3.org/2001/XMLSchema" xmlns:xs="http://www.w3.org/2001/XMLSchema" xmlns:p="http://schemas.microsoft.com/office/2006/metadata/properties" xmlns:ns2="5d1a2284-45bc-4927-a9f9-e51f9f17c21a" targetNamespace="http://schemas.microsoft.com/office/2006/metadata/properties" ma:root="true" ma:fieldsID="9457e4145beb770229e1916192280db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122dbb5-e005-4562-8349-791e19d2dfcb}" ma:internalName="TaxCatchAll" ma:showField="CatchAllData" ma:web="2366a248-d3ac-41a1-9d4f-c27bc002146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5122dbb5-e005-4562-8349-791e19d2dfcb}" ma:internalName="TaxCatchAllLabel" ma:readOnly="true" ma:showField="CatchAllDataLabel" ma:web="2366a248-d3ac-41a1-9d4f-c27bc002146b">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E561BB-23E2-4B34-A2F4-EAF1212C6594}">
  <ds:schemaRefs>
    <ds:schemaRef ds:uri="http://schemas.openxmlformats.org/package/2006/metadata/core-properties"/>
    <ds:schemaRef ds:uri="http://schemas.microsoft.com/office/2006/metadata/properties"/>
    <ds:schemaRef ds:uri="http://purl.org/dc/terms/"/>
    <ds:schemaRef ds:uri="http://schemas.microsoft.com/office/2006/documentManagement/types"/>
    <ds:schemaRef ds:uri="5d1a2284-45bc-4927-a9f9-e51f9f17c21a"/>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BB9A893-4583-46D9-AC01-86DA099563AA}">
  <ds:schemaRefs>
    <ds:schemaRef ds:uri="Microsoft.SharePoint.Taxonomy.ContentTypeSync"/>
  </ds:schemaRefs>
</ds:datastoreItem>
</file>

<file path=customXml/itemProps3.xml><?xml version="1.0" encoding="utf-8"?>
<ds:datastoreItem xmlns:ds="http://schemas.openxmlformats.org/officeDocument/2006/customXml" ds:itemID="{966CE7A4-4D73-446F-94B6-CD3453BDEF5F}">
  <ds:schemaRefs>
    <ds:schemaRef ds:uri="http://schemas.microsoft.com/sharepoint/v3/contenttype/forms"/>
  </ds:schemaRefs>
</ds:datastoreItem>
</file>

<file path=customXml/itemProps4.xml><?xml version="1.0" encoding="utf-8"?>
<ds:datastoreItem xmlns:ds="http://schemas.openxmlformats.org/officeDocument/2006/customXml" ds:itemID="{98694A43-20FE-4E14-B6A2-F941042008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1941c47-a837-430d-8559-fd118a72769e}" enabled="1" method="Standard" siteId="{320c999e-3876-4ad0-b401-d241068e9e6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Introduction</vt:lpstr>
      <vt:lpstr>Maximum demand 1</vt:lpstr>
      <vt:lpstr>Maximum demand 2</vt:lpstr>
      <vt:lpstr>High export to NSW 1</vt:lpstr>
      <vt:lpstr>High export to NSW 2</vt:lpstr>
      <vt:lpstr>Introduction!_ftn2</vt:lpstr>
      <vt:lpstr>Introduction!_ftnref1</vt:lpstr>
      <vt:lpstr>Introduction!_ftnref2</vt:lpstr>
      <vt:lpstr>Introduction!_Toc390415463</vt:lpstr>
    </vt:vector>
  </TitlesOfParts>
  <Manager/>
  <Company>AEMO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Elijah Pack</dc:creator>
  <cp:keywords/>
  <dc:description/>
  <cp:lastModifiedBy>Dinesh Perera</cp:lastModifiedBy>
  <cp:revision/>
  <dcterms:created xsi:type="dcterms:W3CDTF">2015-05-01T01:09:05Z</dcterms:created>
  <dcterms:modified xsi:type="dcterms:W3CDTF">2025-10-10T03:27:51Z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0x0101002F0B48F8F4F7904196E710056827A096009A2A34CB2C678B4595419B1788F379F0</vt:lpwstr>
  </property>
  <property fmtid="{D5CDD505-2E9C-101B-9397-08002B2CF9AE}" pid="3" name="_dlc_DocIdItemGuid">
    <vt:lpwstr>a0622896-7cc1-4fe7-8c15-b56a249a5826</vt:lpwstr>
  </property>
  <property fmtid="{D5CDD505-2E9C-101B-9397-08002B2CF9AE}" pid="4" name="AEMODocumentType">
    <vt:lpwstr>6;#Project Record|c6e997aa-0fc5-4f15-8a0d-d85f1359ae2e</vt:lpwstr>
  </property>
  <property fmtid="{D5CDD505-2E9C-101B-9397-08002B2CF9AE}" pid="5" name="AEMOKeywords">
    <vt:lpwstr/>
  </property>
  <property fmtid="{D5CDD505-2E9C-101B-9397-08002B2CF9AE}" pid="6" name="TaxKeyword">
    <vt:lpwstr/>
  </property>
  <property fmtid="{D5CDD505-2E9C-101B-9397-08002B2CF9AE}" pid="7" name="n48c0e796e4048278b990f60b6de340e">
    <vt:lpwstr/>
  </property>
  <property fmtid="{D5CDD505-2E9C-101B-9397-08002B2CF9AE}" pid="8" name="MediaServiceImageTags">
    <vt:lpwstr/>
  </property>
  <property fmtid="{D5CDD505-2E9C-101B-9397-08002B2CF9AE}" pid="9" name="TaxCatchAll">
    <vt:lpwstr/>
  </property>
  <property fmtid="{D5CDD505-2E9C-101B-9397-08002B2CF9AE}" pid="10" name="TaxKeywordTaxHTField">
    <vt:lpwstr/>
  </property>
  <property fmtid="{D5CDD505-2E9C-101B-9397-08002B2CF9AE}" pid="11" name="AEMO_x0020_Communication_x0020_Document_x0020_Type1">
    <vt:lpwstr/>
  </property>
  <property fmtid="{D5CDD505-2E9C-101B-9397-08002B2CF9AE}" pid="12" name="AEMO Communication Document Type1">
    <vt:lpwstr/>
  </property>
  <property fmtid="{D5CDD505-2E9C-101B-9397-08002B2CF9AE}" pid="13" name="MSIP_Label_c1941c47-a837-430d-8559-fd118a72769e_Enabled">
    <vt:lpwstr>true</vt:lpwstr>
  </property>
  <property fmtid="{D5CDD505-2E9C-101B-9397-08002B2CF9AE}" pid="14" name="MSIP_Label_c1941c47-a837-430d-8559-fd118a72769e_SetDate">
    <vt:lpwstr>2023-10-23T23:58:38Z</vt:lpwstr>
  </property>
  <property fmtid="{D5CDD505-2E9C-101B-9397-08002B2CF9AE}" pid="15" name="MSIP_Label_c1941c47-a837-430d-8559-fd118a72769e_Method">
    <vt:lpwstr>Standard</vt:lpwstr>
  </property>
  <property fmtid="{D5CDD505-2E9C-101B-9397-08002B2CF9AE}" pid="16" name="MSIP_Label_c1941c47-a837-430d-8559-fd118a72769e_Name">
    <vt:lpwstr>Internal</vt:lpwstr>
  </property>
  <property fmtid="{D5CDD505-2E9C-101B-9397-08002B2CF9AE}" pid="17" name="MSIP_Label_c1941c47-a837-430d-8559-fd118a72769e_SiteId">
    <vt:lpwstr>320c999e-3876-4ad0-b401-d241068e9e60</vt:lpwstr>
  </property>
  <property fmtid="{D5CDD505-2E9C-101B-9397-08002B2CF9AE}" pid="18" name="MSIP_Label_c1941c47-a837-430d-8559-fd118a72769e_ActionId">
    <vt:lpwstr>5dec6266-7e02-4fb3-80df-c57f4493918a</vt:lpwstr>
  </property>
  <property fmtid="{D5CDD505-2E9C-101B-9397-08002B2CF9AE}" pid="19" name="MSIP_Label_c1941c47-a837-430d-8559-fd118a72769e_ContentBits">
    <vt:lpwstr>0</vt:lpwstr>
  </property>
  <property fmtid="{D5CDD505-2E9C-101B-9397-08002B2CF9AE}" pid="20" name="Order">
    <vt:r8>28509300</vt:r8>
  </property>
  <property fmtid="{D5CDD505-2E9C-101B-9397-08002B2CF9AE}" pid="21" name="xd_Signature">
    <vt:bool>false</vt:bool>
  </property>
  <property fmtid="{D5CDD505-2E9C-101B-9397-08002B2CF9AE}" pid="22" name="xd_ProgID">
    <vt:lpwstr/>
  </property>
  <property fmtid="{D5CDD505-2E9C-101B-9397-08002B2CF9AE}" pid="23" name="ComplianceAssetId">
    <vt:lpwstr/>
  </property>
  <property fmtid="{D5CDD505-2E9C-101B-9397-08002B2CF9AE}" pid="24" name="TemplateUrl">
    <vt:lpwstr/>
  </property>
  <property fmtid="{D5CDD505-2E9C-101B-9397-08002B2CF9AE}" pid="25" name="_ExtendedDescription">
    <vt:lpwstr/>
  </property>
  <property fmtid="{D5CDD505-2E9C-101B-9397-08002B2CF9AE}" pid="26" name="TriggerFlowInfo">
    <vt:lpwstr/>
  </property>
  <property fmtid="{D5CDD505-2E9C-101B-9397-08002B2CF9AE}" pid="27" name="AEMO Collaboration Document Type">
    <vt:lpwstr/>
  </property>
  <property fmtid="{D5CDD505-2E9C-101B-9397-08002B2CF9AE}" pid="28" name="lcf76f155ced4ddcb4097134ff3c332f">
    <vt:lpwstr/>
  </property>
  <property fmtid="{D5CDD505-2E9C-101B-9397-08002B2CF9AE}" pid="29" name="AEMO_x0020_Collaboration_x0020_Document_x0020_Type">
    <vt:lpwstr/>
  </property>
</Properties>
</file>